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Documentos\Escritorio\"/>
    </mc:Choice>
  </mc:AlternateContent>
  <bookViews>
    <workbookView xWindow="0" yWindow="0" windowWidth="20160" windowHeight="8460" activeTab="1"/>
  </bookViews>
  <sheets>
    <sheet name="Roles" sheetId="15" r:id="rId1"/>
    <sheet name="I parte" sheetId="16" r:id="rId2"/>
    <sheet name="II parte" sheetId="7" r:id="rId3"/>
    <sheet name="seguimiento" sheetId="9" r:id="rId4"/>
  </sheets>
  <definedNames>
    <definedName name="A">#REF!</definedName>
    <definedName name="ExcesoPorcentajeCompletado" localSheetId="1">(#REF!=MEDIAN(#REF!,#REF!,#REF!+#REF!)*(#REF!&gt;0))*((#REF!&lt;(INT(#REF!+#REF!*#REF!)))+(#REF!=#REF!))*(#REF!&gt;0)</definedName>
    <definedName name="ExcesoPorcentajeCompletado" localSheetId="2">('II parte'!A$8=MEDIAN('II parte'!A$8,'II parte'!$L1,'II parte'!$L1+'II parte'!$M1)*('II parte'!$L1&gt;0))*(('II parte'!A$8&lt;(INT('II parte'!$L1+'II parte'!$M1*'II parte'!$N1)))+('II parte'!A$8='II parte'!$L1))*('II parte'!$N1&gt;0)</definedName>
    <definedName name="ExcesoPorcentajeCompletado" localSheetId="0">(#REF!=MEDIAN(#REF!,#REF!,#REF!+#REF!)*(#REF!&gt;0))*((#REF!&lt;(INT(#REF!+#REF!*#REF!)))+(#REF!=#REF!))*(#REF!&gt;0)</definedName>
    <definedName name="ExcesoPorcentajeCompletado">(#REF!=MEDIAN(#REF!,#REF!,#REF!+#REF!)*(#REF!&gt;0))*((#REF!&lt;(INT(#REF!+#REF!*#REF!)))+(#REF!=#REF!))*(#REF!&gt;0)</definedName>
    <definedName name="ExcesoReal" localSheetId="1">'I parte'!PeríodoReal*(#REF!&gt;0)</definedName>
    <definedName name="ExcesoReal" localSheetId="2">'II parte'!PeríodoReal*('II parte'!$L1&gt;0)</definedName>
    <definedName name="ExcesoReal" localSheetId="0">Roles!PeríodoReal*(#REF!&gt;0)</definedName>
    <definedName name="ExcesoReal">PeríodoReal*(#REF!&gt;0)</definedName>
    <definedName name="Informaci" localSheetId="0">#REF!=MEDIAN(#REF!,#REF!,#REF!+#REF!-1)</definedName>
    <definedName name="Informaci">#REF!=MEDIAN(#REF!,#REF!,#REF!+#REF!-1)</definedName>
    <definedName name="Informaciòn">([0]!PeríodoReal*(#REF!&gt;0))*Informaci</definedName>
    <definedName name="período_seleccionado" localSheetId="1">#REF!</definedName>
    <definedName name="período_seleccionado" localSheetId="2">'II parte'!#REF!</definedName>
    <definedName name="período_seleccionado" localSheetId="0">#REF!</definedName>
    <definedName name="período_seleccionado">#REF!</definedName>
    <definedName name="PeríodoEnPlan" localSheetId="1">#REF!=MEDIAN(#REF!,#REF!,#REF!+#REF!-1)</definedName>
    <definedName name="PeríodoEnPlan" localSheetId="2">'II parte'!A$8=MEDIAN('II parte'!A$8,'II parte'!$I1,'II parte'!$I1+'II parte'!$K1-1)</definedName>
    <definedName name="PeríodoEnPlan" localSheetId="0">#REF!=MEDIAN(#REF!,#REF!,#REF!+#REF!-1)</definedName>
    <definedName name="PeríodoEnPlan">#REF!=MEDIAN(#REF!,#REF!,#REF!+#REF!-1)</definedName>
    <definedName name="PeríodoReal" localSheetId="1">#REF!=MEDIAN(#REF!,#REF!,#REF!+#REF!-1)</definedName>
    <definedName name="PeríodoReal" localSheetId="2">'II parte'!A$8=MEDIAN('II parte'!A$8,'II parte'!$L1,'II parte'!$L1+'II parte'!$M1-1)</definedName>
    <definedName name="PeríodoReal" localSheetId="0">#REF!=MEDIAN(#REF!,#REF!,#REF!+#REF!-1)</definedName>
    <definedName name="PeríodoReal">#REF!=MEDIAN(#REF!,#REF!,#REF!+#REF!-1)</definedName>
    <definedName name="Plan" localSheetId="1">'I parte'!PeríodoEnPlan*(#REF!&gt;0)</definedName>
    <definedName name="Plan" localSheetId="2">'II parte'!PeríodoEnPlan*('II parte'!$I1&gt;0)</definedName>
    <definedName name="Plan" localSheetId="0">Roles!PeríodoEnPlan*(#REF!&gt;0)</definedName>
    <definedName name="Plan">PeríodoEnPlan*(#REF!&gt;0)</definedName>
    <definedName name="PorcentajeCompletado" localSheetId="1">'I parte'!ExcesoPorcentajeCompletado*'I parte'!PeríodoEnPlan</definedName>
    <definedName name="PorcentajeCompletado" localSheetId="2">'II parte'!ExcesoPorcentajeCompletado*'II parte'!PeríodoEnPlan</definedName>
    <definedName name="PorcentajeCompletado" localSheetId="0">Roles!ExcesoPorcentajeCompletado*Roles!PeríodoEnPlan</definedName>
    <definedName name="PorcentajeCompletado">ExcesoPorcentajeCompletado*PeríodoEnPlan</definedName>
    <definedName name="Real" localSheetId="1">('I parte'!PeríodoReal*(#REF!&gt;0))*'I parte'!PeríodoEnPlan</definedName>
    <definedName name="Real" localSheetId="2">('II parte'!PeríodoReal*('II parte'!$L1&gt;0))*'II parte'!PeríodoEnPlan</definedName>
    <definedName name="Real" localSheetId="0">(Roles!PeríodoReal*(#REF!&gt;0))*Roles!PeríodoEnPlan</definedName>
    <definedName name="Real">(PeríodoReal*(#REF!&gt;0))*PeríodoEnPlan</definedName>
    <definedName name="yyyyy" localSheetId="0">#REF!=MEDIAN(#REF!,#REF!,#REF!+#REF!-1)</definedName>
    <definedName name="yyyyy">#REF!=MEDIAN(#REF!,#REF!,#REF!+#REF!-1)</definedName>
  </definedNames>
  <calcPr calcId="152511"/>
</workbook>
</file>

<file path=xl/calcChain.xml><?xml version="1.0" encoding="utf-8"?>
<calcChain xmlns="http://schemas.openxmlformats.org/spreadsheetml/2006/main">
  <c r="I9" i="7" l="1"/>
  <c r="I27" i="7"/>
  <c r="I21" i="7"/>
  <c r="I10" i="7"/>
  <c r="K27" i="7" l="1"/>
  <c r="K8" i="7"/>
  <c r="K37" i="7"/>
  <c r="I40" i="7"/>
  <c r="I39" i="7"/>
  <c r="I35" i="7"/>
  <c r="J9" i="7"/>
  <c r="I33" i="7"/>
  <c r="J27" i="7" l="1"/>
  <c r="E6" i="9"/>
  <c r="J28" i="7"/>
  <c r="I28" i="7"/>
  <c r="I29" i="7"/>
  <c r="I30" i="7"/>
  <c r="I31" i="7"/>
  <c r="I32" i="7"/>
  <c r="I34" i="7"/>
  <c r="I36" i="7"/>
  <c r="I38" i="7"/>
  <c r="H9" i="7"/>
  <c r="G9" i="7"/>
  <c r="K21" i="7"/>
  <c r="J21" i="7"/>
  <c r="H21" i="7"/>
  <c r="G21" i="7"/>
  <c r="I25" i="7"/>
  <c r="I24" i="7"/>
  <c r="I26" i="7"/>
  <c r="I23" i="7"/>
  <c r="I20" i="7"/>
  <c r="I12" i="7"/>
  <c r="H10" i="7"/>
  <c r="G10" i="7"/>
  <c r="I16" i="7"/>
  <c r="I19" i="7"/>
  <c r="I13" i="7"/>
  <c r="I14" i="7"/>
  <c r="I17" i="7"/>
  <c r="I18" i="7"/>
  <c r="H27" i="7" l="1"/>
  <c r="D17" i="16" s="1"/>
  <c r="G27" i="7"/>
  <c r="K11" i="7" l="1"/>
  <c r="K10" i="7" l="1"/>
  <c r="B17" i="16" l="1"/>
  <c r="E17" i="16" l="1"/>
</calcChain>
</file>

<file path=xl/sharedStrings.xml><?xml version="1.0" encoding="utf-8"?>
<sst xmlns="http://schemas.openxmlformats.org/spreadsheetml/2006/main" count="169" uniqueCount="142">
  <si>
    <t>HOJA DE RUTA</t>
  </si>
  <si>
    <t xml:space="preserve">IMPACTO: </t>
  </si>
  <si>
    <t>Fecha de inicio</t>
  </si>
  <si>
    <t>Porcentaje de avance</t>
  </si>
  <si>
    <t>Fecha final</t>
  </si>
  <si>
    <t>INICIO</t>
  </si>
  <si>
    <t>FINAL</t>
  </si>
  <si>
    <t>DURACIÓN</t>
  </si>
  <si>
    <t>No.</t>
  </si>
  <si>
    <t>HOJA RESUMEN DEL REPORTE DE AVANCE</t>
  </si>
  <si>
    <t>ENTIDAD A CARGO:</t>
  </si>
  <si>
    <t xml:space="preserve">PERSONA CONTACTO: </t>
  </si>
  <si>
    <t>PORCENTAJE DE AVANCE:</t>
  </si>
  <si>
    <t>RESULTADO ESPERADO PARA ESTA FECHA</t>
  </si>
  <si>
    <t xml:space="preserve">LOGROS OBTENIDOS A LA FECHA </t>
  </si>
  <si>
    <t>¿CUÁL (ES)? ___________________________________________</t>
  </si>
  <si>
    <t>¿SE ADJUNTAN DOCUMENTOS  SOPORTE?</t>
  </si>
  <si>
    <t>¿CUÁL ES EL RESULTADO ESPERADO PARA DENTRO DE UN MES?</t>
  </si>
  <si>
    <r>
      <rPr>
        <b/>
        <u/>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</si>
  <si>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TRÁMITE O SERVICIO</t>
  </si>
  <si>
    <t>DESCRIPCIÓN DE LA REFORMA:</t>
  </si>
  <si>
    <t>IMPACTO ESPERADO:</t>
  </si>
  <si>
    <t>FECHA DEL REPORTE:</t>
  </si>
  <si>
    <t xml:space="preserve">PLAZO DE IMPLEMENTACIÓN: </t>
  </si>
  <si>
    <t>Planificador del proyecto</t>
  </si>
  <si>
    <t>ACTIVIDAD</t>
  </si>
  <si>
    <r>
      <rPr>
        <b/>
        <sz val="13"/>
        <color rgb="FFFF0000"/>
        <rFont val="Cambria"/>
        <family val="1"/>
      </rPr>
      <t>NOTA:</t>
    </r>
    <r>
      <rPr>
        <sz val="13"/>
        <color theme="1" tint="0.24994659260841701"/>
        <rFont val="Cambria"/>
        <family val="1"/>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</si>
  <si>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r>
      <rPr>
        <sz val="14"/>
        <color theme="1"/>
        <rFont val="Menlo Bold"/>
      </rPr>
      <t>☐</t>
    </r>
    <r>
      <rPr>
        <sz val="14"/>
        <color theme="1"/>
        <rFont val="Calibri"/>
        <family val="2"/>
      </rPr>
      <t xml:space="preserve"> SI          X NO</t>
    </r>
  </si>
  <si>
    <t>AVANCE CUALITATIVO:</t>
  </si>
  <si>
    <t>Con riesgo de incumplimiento (    )</t>
  </si>
  <si>
    <t>Atraso Crítico (    )</t>
  </si>
  <si>
    <t>¿EXISTEN ALERTAS QUE REQUIERAN LA COLABORACIÓN DEL MEIC O DEL CONSEJO PRESIDENCIAL DE COMPETITIVIDAD E INNOVACIÓN?</t>
  </si>
  <si>
    <t>Implementación del proceso de simplificación de trámites</t>
  </si>
  <si>
    <t>Días efectivos</t>
  </si>
  <si>
    <t>Fax:</t>
  </si>
  <si>
    <t>Teléfono:</t>
  </si>
  <si>
    <t>Email:</t>
  </si>
  <si>
    <t>Nombre:</t>
  </si>
  <si>
    <t>Oficina o Sucursal:</t>
  </si>
  <si>
    <t>Formulario(s) que se debe(n) presentar:</t>
  </si>
  <si>
    <t>Costo del trámite o servicio:</t>
  </si>
  <si>
    <t>Vigencia:</t>
  </si>
  <si>
    <t>Plazo de resolución:</t>
  </si>
  <si>
    <r>
      <t xml:space="preserve">Si desea revisar leyes y decretos los puede encontrar en la página de la Procuraduría General de la República </t>
    </r>
    <r>
      <rPr>
        <sz val="11"/>
        <color rgb="FF0000FF"/>
        <rFont val="Arial"/>
        <family val="2"/>
      </rPr>
      <t>http://www.pgrweb.go.cr/Scij/</t>
    </r>
    <r>
      <rPr>
        <sz val="11"/>
        <color rgb="FF000000"/>
        <rFont val="Arial"/>
        <family val="2"/>
      </rPr>
      <t xml:space="preserve"> o si es alguna otra disposición o manual lo puede hacer en la página del Diario Oficial La Gaceta </t>
    </r>
    <r>
      <rPr>
        <sz val="11"/>
        <color rgb="FF0000FF"/>
        <rFont val="Arial"/>
        <family val="2"/>
      </rPr>
      <t>http://www.imprenal.go.cr/gaceta/</t>
    </r>
  </si>
  <si>
    <t>Fundamento Legal</t>
  </si>
  <si>
    <t>Requisitos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</si>
  <si>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</si>
  <si>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Dirección de la dependencia, sus sucursales y horarios:</t>
  </si>
  <si>
    <t>Dependencia:</t>
  </si>
  <si>
    <t>Institución:</t>
  </si>
  <si>
    <t>Nombre del trámite o servicio:</t>
  </si>
  <si>
    <t>INFORMACIÓN SOBRE EL TRÁMITE O SERVICIO</t>
  </si>
  <si>
    <r>
      <t>Nota:</t>
    </r>
    <r>
      <rPr>
        <sz val="11"/>
        <color rgb="FF000000"/>
        <rFont val="Arial"/>
        <family val="2"/>
      </rPr>
      <t xml:space="preserve"> El plazo de resolución indicado, corresponde al plazo de 1 mes que se estipula en el artículo 331 de la Ley General de Administración Pública (Ley 6227).</t>
    </r>
  </si>
  <si>
    <t>Funcionario #3 Contacto</t>
  </si>
  <si>
    <t>Funcionario #2 Contacto</t>
  </si>
  <si>
    <t>Funcionario #1 Contacto</t>
  </si>
  <si>
    <t>Superintendencia General de Entidades Financieras.</t>
  </si>
  <si>
    <t>II. DOCUMENTACIÓN QUE DEBE ACOMPAÑAR LA SOLICITUD:</t>
  </si>
  <si>
    <t>30 días naturales.</t>
  </si>
  <si>
    <t>Otro: Indefinido.</t>
  </si>
  <si>
    <t>No tiene costo.</t>
  </si>
  <si>
    <t>No aplica.</t>
  </si>
  <si>
    <t>FECHA DE CUMPLIMIENTO DE TODAS LAS META:</t>
  </si>
  <si>
    <t>Superintendencia General de Entidades Financieras (SUGEF).</t>
  </si>
  <si>
    <t>Dirección: San José, Santa Ana, Lindora, Parque Empresarial Forum II, edificio C.
Teléfono: 2243-4848.
Telefax:   2243-4849.
Horario de Atención: lunes a viernes, de las 8:30 a.m. a las 4:30 p.m., en jornada continua.</t>
  </si>
  <si>
    <t>LÍDER: Mauricio Meza Ramírez - Oficial de simplificación de trámites (mmeza@sugef.fi.cr)</t>
  </si>
  <si>
    <r>
      <t xml:space="preserve">FUENTE: En el 2015 la SUGEF contó con la asesoría de una firma consultora externa para analizar la estructura organizacional de la entidad, incluyendo los procesos que realiza. El informe de esa asesoría señala varias mejoras sobre los procesos de gestión que acompañan trámites. Posteriormente,  la SUGEF realizó internamente un diagnóstico para  identificar  la totalidad de los trámites que son su responsabilidad, al amparo de las leyes y reglamentos, y los clasificó atendiendo varios criterios, incluyendo la frecuencia de realización. Este diagnóstico está sustentando la formulación de un proyecto estratégico institucional, con el objetivo de cumplir con la Ley de </t>
    </r>
    <r>
      <rPr>
        <b/>
        <i/>
        <sz val="10"/>
        <color theme="4"/>
        <rFont val="Cambria"/>
        <family val="1"/>
        <scheme val="major"/>
      </rPr>
      <t>“Protección al ciudadano del exceso de requisitos y trámites administrativos”</t>
    </r>
    <r>
      <rPr>
        <b/>
        <sz val="10"/>
        <color theme="4"/>
        <rFont val="Cambria"/>
        <family val="1"/>
        <scheme val="major"/>
      </rPr>
      <t>, Ley 8220, y, consecuentemente, proponer mejoras a los procesos de gestión de trámites con la finalidad de buscar su eficiencia y brindar un mejor servicio al cliente.</t>
    </r>
  </si>
  <si>
    <t>Mauricio Meza Ramírez, Oficial de simplificación de trámites
mmeza@sugef.fi.cr</t>
  </si>
  <si>
    <t>Equipo responsable</t>
  </si>
  <si>
    <t>Mauricio Meza, Javier Cascante</t>
  </si>
  <si>
    <t>Gabriela Amador, Luis Álvarez, Johnny Castro</t>
  </si>
  <si>
    <t>De acuerdo con lo programado (   x  )</t>
  </si>
  <si>
    <t>Documentación del proyecto</t>
  </si>
  <si>
    <t>Plan de comunicación</t>
  </si>
  <si>
    <t>Pruebas de aceptación</t>
  </si>
  <si>
    <t xml:space="preserve">Capacitación a las entidades </t>
  </si>
  <si>
    <t>Iteraciones</t>
  </si>
  <si>
    <t>Procedimientos internos</t>
  </si>
  <si>
    <t>A la fecha de corte se ha cumplido con todas las actividades programadas</t>
  </si>
  <si>
    <t>Requerimiento para un intermediario financiero, Grupo o Conglomerado Financiero o sujeto obligado según el artículo 15 de la Ley 8204 sobre la actualización de información de puestos requerida en los Acuerdos normativos vigentes y el Manual de SICVECA</t>
  </si>
  <si>
    <t>Central (Estadísticas y Publicaciones).</t>
  </si>
  <si>
    <t>Christian Vega Céspedes</t>
  </si>
  <si>
    <t xml:space="preserve">cvega@sugef.fi.cr </t>
  </si>
  <si>
    <t>2243-5009</t>
  </si>
  <si>
    <t>Manrique López Soto</t>
  </si>
  <si>
    <t>mlopez@sugef.fi.cr</t>
  </si>
  <si>
    <t>Central (Cumplimiento de la Ley 8204).</t>
  </si>
  <si>
    <t>2243-4770</t>
  </si>
  <si>
    <t>Central (Usuario Responsable).</t>
  </si>
  <si>
    <t>Elvis Jiménez Gutierrez</t>
  </si>
  <si>
    <t>ejimenez@sugef.fi.cr</t>
  </si>
  <si>
    <t>Oficina Central</t>
  </si>
  <si>
    <t>No aplica</t>
  </si>
  <si>
    <t>1) Acuerdo SUGEF 8-08 : Anexo 1 D. Miembros de la Junta Directiva, Gerente, Subgerentes, Auditor interno y Oficial de cumplimiento
2) Acuerdo SUGEF 8-08 :  Anexo 2 II.C Directorio o consejo de administración, gerente, subgerentes y auditor interno y oficial de cumplimiento
3) Acuerdo SUGEF 8-08 :  Anexo 12 Declaración Jurada - Directores, Gerente general, Subgerentes, Auditor interno y Oficial de cumplimiento
4) Acuerdo SUGEF 8-08 :  Anexo 13 Declaración jurada de socios
5) Acuerdo SUGEF 8-08 : Anexo 8 B.Información sobre la estructura de propiedad de cada una de las empresas del grupo
6) Acuerdo SUGEF 8-08 : Artículo 15 Actualización de los registros del supervisor responsable
6) Acuerdo SUGEF 11-06: Artículo 2 Requisitos para la autorización de la inscripción
7) Acuerdo SUGEF 11-06: Artículo 10 Obligaciones de información de las personas inscritas ante la SUGEF
8) Acuerdo SUGEF 32-10: Artículo 14 Comunicación de nombramiento y demostración del cumplimiento de los requisitos y condiciones
9) Manual de información de SICVECA: Registro y Control
10) Manual de información de SICVECA: Registro y Control Grupos</t>
  </si>
  <si>
    <t>2243-5025</t>
  </si>
  <si>
    <t>La documentación que debe presentarse esta indicada en el Acuerdo SUGEF 8-08 , Acuerdo SUGEF 11-06, Acuerdo SUGEF 32-10.</t>
  </si>
  <si>
    <t>TRÁMITE O SERVICIO: 
Requerimiento para un intermediario financiero, Grupo o Conglomerado Financiero o sujeto obligado según el artículo 15 de la Ley 8204 sobre la actualización de información de puestos requerida en los Acuerdos normativos vigentes y el Manual de SICVECA.</t>
  </si>
  <si>
    <t xml:space="preserve">DESCRIPCIÓN DE LA REFORMA: Revisar los procesos de actualización de información de puestos de las entidades, a fin de simplificarlos  mediante la integración de los mismos y su automatización.  </t>
  </si>
  <si>
    <t>PRÓXIMOS PASOS:  Liberación del Servicio de Registro y Actualización de Roles</t>
  </si>
  <si>
    <t>REQUERIMIENTO EN RECURSOS:  Personal de la SUGEF y BCCR asignado a la reforma integral de los procesos asociados a la actualización de información de puestos por parte de las entidades , según la dedicación requerida,  y los recursos tecnológicos.</t>
  </si>
  <si>
    <t>Actualización de información de puestos de las entidades financieras, Grupos y Conglomerados y sujetos obligados según artículo 15</t>
  </si>
  <si>
    <t xml:space="preserve">• Integrar procesos de actualización de información reducirá la carga operativa , lo que redundará en un ahorro de tiempo y costos para la misma. 
• Contar con un proceso automatizado para la actualización de información sobre los puestos , contribuye con la reducción del uso del papel, la disminución de tiempo y costos. </t>
  </si>
  <si>
    <t>Análisis de los trámites actuales</t>
  </si>
  <si>
    <t>Kathia Sánchez,  Elvis Jiménez, Christian Vega, Gabriela Amador, Luis Álvarez, Johnny Castro</t>
  </si>
  <si>
    <t>Elaboración de propuesta de mejora</t>
  </si>
  <si>
    <t>Identificación de los procedimientos existentes</t>
  </si>
  <si>
    <t>Identificación de la normativa asociada</t>
  </si>
  <si>
    <t>Graficar los flujos de procesos</t>
  </si>
  <si>
    <t>Entendimiento de los procesos</t>
  </si>
  <si>
    <t>Conocimiento de los procesos</t>
  </si>
  <si>
    <t xml:space="preserve">Valoración de cambios normativos </t>
  </si>
  <si>
    <t>Valoración de cambios en procedimientos</t>
  </si>
  <si>
    <t xml:space="preserve">Piloto de dinámica del proceso </t>
  </si>
  <si>
    <t>Piloto de cambio normativo y en procedimientos</t>
  </si>
  <si>
    <t>Aprobación de pilotos</t>
  </si>
  <si>
    <t>Gabriela Amador</t>
  </si>
  <si>
    <t>Gabriela Amador, Luis Álvarez, Johnny Castro, Kathia Sánchez, Christian Vega, Elvis Jiménez</t>
  </si>
  <si>
    <t>Comunicación a Directores proyecto roles</t>
  </si>
  <si>
    <t xml:space="preserve">Pilotos - Propuesta de mejora </t>
  </si>
  <si>
    <t>Eduardo Montoya, Gabriela Amador</t>
  </si>
  <si>
    <t>Kathia Sánchez,  Elvis Jiménez, Christian Vega</t>
  </si>
  <si>
    <t>Identificación  de los procesos</t>
  </si>
  <si>
    <t>Deyma Camacho, Paula Durán</t>
  </si>
  <si>
    <t>Valoración de cambios en sistemas SUGEF</t>
  </si>
  <si>
    <t>EQUIPO QUE ACOMPAÑA/PARTICIPA:  Gabriela Amador Mata (gamador@sugef.fi.cr) ; Eduardo Montoya Solano (emontoya@sugef.fi.cr); Luis Álvarez Chavarría (alvarezcl@bccr.fi.cr); Johnny Castro González( castroqj@bccr.fi.cr); Deyma Camacho (dcamacho@sugef.fi.cr); Paula Durán (pduran@sugef.fi.cr)</t>
  </si>
  <si>
    <t xml:space="preserve">Reuniones  de entendimiento de los procesos </t>
  </si>
  <si>
    <t>Luis Álvarez, Johnny Castro</t>
  </si>
  <si>
    <t>Nidia Quintero</t>
  </si>
  <si>
    <t xml:space="preserve">Revisar los procesos de actualización de información de puestos de las entidades, a fin de simplificarlos  mediante la integración de los mismos y su automatización.  </t>
  </si>
  <si>
    <t>Servicio de Registro y Actualización de Roles</t>
  </si>
  <si>
    <t>Evelyn López</t>
  </si>
  <si>
    <t>Capacitación funcionarios SUGEF</t>
  </si>
  <si>
    <t>Eduardo Montoya</t>
  </si>
  <si>
    <t>Ayudas en línea</t>
  </si>
  <si>
    <t xml:space="preserve">Resolución normativa </t>
  </si>
  <si>
    <t>I liberación del servicio</t>
  </si>
  <si>
    <t>II liberación del servicio</t>
  </si>
  <si>
    <t>III liberación del servicio</t>
  </si>
  <si>
    <t>Liberaciones</t>
  </si>
  <si>
    <r>
      <t>Se cuenta con: 
1. La carta y el plan de proyecto
2 El piloto de la propuesta de mejora del proceso revisado por el Oficial de simplificación de trámites y el Superintendente
3. La documentación del proyecto según los procedimientos respectivos
4.  El borrador de la Resolución sobre el "Servicio de Registro y Actualización de Roles"
5. El borrador de la propuesta de cambio en procedimientos
6. Pruebas de aceptación de la aplicación web "Servicio de Registro y Actualización de Roles" concluidas
7</t>
    </r>
    <r>
      <rPr>
        <sz val="12"/>
        <rFont val="Calibri"/>
        <family val="2"/>
        <scheme val="minor"/>
      </rPr>
      <t>. 90% de las iteraciones
8. Un primer grupo de entidades capacitadas en el uso del "Servicio de Registro y Actualización de Roles".</t>
    </r>
  </si>
  <si>
    <t>Primera liberación del Servicio de Registro y Actualización de Roles</t>
  </si>
  <si>
    <t xml:space="preserve">• Integrar los procesos de actualización de información de las entidades reducirá la carga operativa, tanto para la SUGEF como los supervisados,  que redundará en un ahorro de tiempo y costos para ambos. 
• Contar con un proceso automatizado para la actualización de información sobre los puestos , contribuye con la reducción del uso del papel, la disminución de tiempo y costos. 
• Se constituye en el primer servicio disponible en la plataforma institucional  de trámites SUGEF-Directo. Y a la vez, dicho servicio brinda provee de los perfiles de aprobación requeridos en los trámites incluidos en el programa de mejora regulatoria 2016.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</si>
</sst>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55">
    <font>
      <sz val="10"/>
      <name val="Arial"/>
    </font>
    <font>
      <sz val="10"/>
      <name val="Arial"/>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b/>
      <sz val="13"/>
      <color theme="1" tint="0.24994659260841701"/>
      <name val="Cambria"/>
      <family val="2"/>
      <scheme val="major"/>
    </font>
    <font>
      <b/>
      <sz val="13"/>
      <color theme="7"/>
      <name val="Cambria"/>
      <family val="2"/>
      <scheme val="major"/>
    </font>
    <font>
      <b/>
      <sz val="9.5"/>
      <color theme="1" tint="0.499984740745262"/>
      <name val="Calibri"/>
      <family val="2"/>
      <scheme val="minor"/>
    </font>
    <font>
      <sz val="12"/>
      <color theme="1"/>
      <name val="Calibri"/>
      <family val="2"/>
      <scheme val="minor"/>
    </font>
    <font>
      <b/>
      <sz val="12"/>
      <color theme="1"/>
      <name val="Calibri"/>
      <family val="2"/>
      <scheme val="minor"/>
    </font>
    <font>
      <sz val="14"/>
      <color theme="1"/>
      <name val="Calibri"/>
      <family val="2"/>
    </font>
    <font>
      <sz val="14"/>
      <color theme="1"/>
      <name val="Menlo Bold"/>
    </font>
    <font>
      <b/>
      <u/>
      <sz val="12"/>
      <color theme="1"/>
      <name val="Calibri"/>
      <family val="2"/>
      <scheme val="minor"/>
    </font>
    <font>
      <i/>
      <sz val="12"/>
      <color theme="1"/>
      <name val="Calibri"/>
      <family val="2"/>
      <scheme val="minor"/>
    </font>
    <font>
      <sz val="10"/>
      <name val="Cambria"/>
      <family val="1"/>
      <scheme val="major"/>
    </font>
    <font>
      <b/>
      <sz val="10"/>
      <color theme="4"/>
      <name val="Cambria"/>
      <family val="1"/>
      <scheme val="major"/>
    </font>
    <font>
      <sz val="16"/>
      <color rgb="FF000000"/>
      <name val="Cambria"/>
      <family val="1"/>
      <scheme val="major"/>
    </font>
    <font>
      <sz val="11"/>
      <name val="Cambria"/>
      <family val="1"/>
      <scheme val="major"/>
    </font>
    <font>
      <sz val="14"/>
      <color rgb="FF000000"/>
      <name val="Cambria"/>
      <family val="1"/>
      <scheme val="major"/>
    </font>
    <font>
      <b/>
      <sz val="42"/>
      <name val="Cambria"/>
      <family val="1"/>
    </font>
    <font>
      <b/>
      <sz val="9.5"/>
      <color rgb="FF808080"/>
      <name val="Cambria"/>
      <family val="1"/>
    </font>
    <font>
      <b/>
      <sz val="9.5"/>
      <color theme="1" tint="0.499984740745262"/>
      <name val="Cambria"/>
      <family val="1"/>
    </font>
    <font>
      <sz val="12"/>
      <color rgb="FF404040"/>
      <name val="Cambria"/>
      <family val="1"/>
    </font>
    <font>
      <sz val="12"/>
      <color theme="1" tint="0.24994659260841701"/>
      <name val="Cambria"/>
      <family val="1"/>
    </font>
    <font>
      <b/>
      <sz val="13"/>
      <color theme="7"/>
      <name val="Cambria"/>
      <family val="1"/>
    </font>
    <font>
      <sz val="13"/>
      <color theme="1" tint="0.24994659260841701"/>
      <name val="Cambria"/>
      <family val="1"/>
    </font>
    <font>
      <b/>
      <sz val="13"/>
      <color rgb="FFFF0000"/>
      <name val="Cambria"/>
      <family val="1"/>
    </font>
    <font>
      <sz val="11"/>
      <color theme="1" tint="0.24994659260841701"/>
      <name val="Cambria"/>
      <family val="1"/>
    </font>
    <font>
      <sz val="9.5"/>
      <color rgb="FF808080"/>
      <name val="Cambria"/>
      <family val="1"/>
    </font>
    <font>
      <sz val="9"/>
      <color theme="1" tint="0.24994659260841701"/>
      <name val="Cambria"/>
      <family val="1"/>
    </font>
    <font>
      <b/>
      <sz val="13"/>
      <color theme="1" tint="0.24994659260841701"/>
      <name val="Cambria"/>
      <family val="1"/>
    </font>
    <font>
      <sz val="11"/>
      <name val="Cambria"/>
      <family val="1"/>
    </font>
    <font>
      <b/>
      <sz val="12"/>
      <color rgb="FF404040"/>
      <name val="Cambria"/>
      <family val="1"/>
    </font>
    <font>
      <sz val="10"/>
      <color rgb="FF404040"/>
      <name val="Cambria"/>
      <family val="1"/>
    </font>
    <font>
      <sz val="10"/>
      <color theme="1" tint="0.24994659260841701"/>
      <name val="Cambria"/>
      <family val="1"/>
    </font>
    <font>
      <b/>
      <sz val="10"/>
      <color theme="7"/>
      <name val="Cambria"/>
      <family val="1"/>
    </font>
    <font>
      <b/>
      <sz val="12"/>
      <color theme="7"/>
      <name val="Cambria"/>
      <family val="1"/>
    </font>
    <font>
      <b/>
      <sz val="10"/>
      <color theme="1" tint="0.24994659260841701"/>
      <name val="Cambria"/>
      <family val="1"/>
    </font>
    <font>
      <b/>
      <sz val="10"/>
      <color rgb="FF404040"/>
      <name val="Cambria"/>
      <family val="1"/>
    </font>
    <font>
      <sz val="10"/>
      <name val="Cambria"/>
      <family val="1"/>
    </font>
    <font>
      <sz val="10"/>
      <color theme="0"/>
      <name val="Cambria"/>
      <family val="1"/>
    </font>
    <font>
      <sz val="11"/>
      <color rgb="FF000000"/>
      <name val="Arial"/>
      <family val="2"/>
    </font>
    <font>
      <b/>
      <sz val="11"/>
      <color rgb="FF000000"/>
      <name val="Arial"/>
      <family val="2"/>
    </font>
    <font>
      <u/>
      <sz val="10"/>
      <color theme="10"/>
      <name val="Arial"/>
      <family val="2"/>
    </font>
    <font>
      <sz val="11"/>
      <color rgb="FF0000FF"/>
      <name val="Arial"/>
      <family val="2"/>
    </font>
    <font>
      <b/>
      <sz val="11"/>
      <name val="Arial"/>
      <family val="2"/>
    </font>
    <font>
      <b/>
      <i/>
      <sz val="10"/>
      <color theme="4"/>
      <name val="Cambria"/>
      <family val="1"/>
      <scheme val="major"/>
    </font>
    <font>
      <sz val="10"/>
      <name val="Arial"/>
      <family val="2"/>
    </font>
    <font>
      <b/>
      <sz val="10"/>
      <name val="Cambria"/>
      <family val="1"/>
    </font>
    <font>
      <b/>
      <sz val="10"/>
      <color theme="0" tint="-0.499984740745262"/>
      <name val="Cambria"/>
      <family val="1"/>
    </font>
    <font>
      <b/>
      <sz val="12"/>
      <color theme="1" tint="0.24994659260841701"/>
      <name val="Cambria"/>
      <family val="1"/>
    </font>
    <font>
      <b/>
      <i/>
      <sz val="10"/>
      <color rgb="FF404040"/>
      <name val="Cambria"/>
      <family val="1"/>
    </font>
    <font>
      <b/>
      <sz val="12"/>
      <name val="Calibri"/>
      <family val="2"/>
      <scheme val="minor"/>
    </font>
    <font>
      <sz val="12"/>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94B3D6"/>
        <bgColor indexed="64"/>
      </patternFill>
    </fill>
    <fill>
      <patternFill patternType="solid">
        <fgColor rgb="FFDDD9C4"/>
        <bgColor indexed="64"/>
      </patternFill>
    </fill>
    <fill>
      <patternFill patternType="solid">
        <fgColor theme="9" tint="0.59999389629810485"/>
        <bgColor indexed="64"/>
      </patternFill>
    </fill>
  </fills>
  <borders count="35">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indexed="64"/>
      </bottom>
      <diagonal/>
    </border>
    <border>
      <left style="thin">
        <color auto="1"/>
      </left>
      <right/>
      <top style="medium">
        <color auto="1"/>
      </top>
      <bottom style="thin">
        <color auto="1"/>
      </bottom>
      <diagonal/>
    </border>
  </borders>
  <cellStyleXfs count="14">
    <xf numFmtId="0" fontId="0" fillId="0" borderId="0"/>
    <xf numFmtId="0" fontId="1" fillId="0" borderId="0"/>
    <xf numFmtId="0" fontId="2" fillId="0" borderId="0" applyNumberFormat="0" applyFill="0" applyBorder="0" applyProtection="0">
      <alignment vertical="center"/>
    </xf>
    <xf numFmtId="0" fontId="3" fillId="0" borderId="0" applyNumberFormat="0" applyFill="0" applyBorder="0" applyAlignment="0" applyProtection="0"/>
    <xf numFmtId="0" fontId="4" fillId="3" borderId="1" applyNumberFormat="0" applyProtection="0">
      <alignment horizontal="left" vertical="center"/>
    </xf>
    <xf numFmtId="0" fontId="5" fillId="0" borderId="0" applyNumberFormat="0" applyFill="0" applyBorder="0" applyProtection="0">
      <alignment horizontal="left" vertical="center"/>
    </xf>
    <xf numFmtId="0" fontId="6" fillId="0" borderId="0" applyFill="0" applyBorder="0" applyProtection="0">
      <alignment horizontal="left"/>
    </xf>
    <xf numFmtId="9" fontId="7" fillId="0" borderId="0" applyFill="0" applyBorder="0" applyProtection="0">
      <alignment horizontal="center" vertical="center"/>
    </xf>
    <xf numFmtId="0" fontId="8" fillId="0" borderId="0" applyFill="0" applyBorder="0" applyProtection="0">
      <alignment horizontal="center"/>
    </xf>
    <xf numFmtId="3" fontId="8" fillId="0" borderId="2" applyFill="0" applyProtection="0">
      <alignment horizontal="center"/>
    </xf>
    <xf numFmtId="9" fontId="1" fillId="0" borderId="0" applyFont="0" applyFill="0" applyBorder="0" applyAlignment="0" applyProtection="0"/>
    <xf numFmtId="0" fontId="9" fillId="0" borderId="0"/>
    <xf numFmtId="0" fontId="44" fillId="0" borderId="0" applyNumberFormat="0" applyFill="0" applyBorder="0" applyAlignment="0" applyProtection="0"/>
    <xf numFmtId="9" fontId="48" fillId="0" borderId="0" applyFont="0" applyFill="0" applyBorder="0" applyAlignment="0" applyProtection="0"/>
  </cellStyleXfs>
  <cellXfs count="178">
    <xf numFmtId="0" fontId="0" fillId="0" borderId="0" xfId="0"/>
    <xf numFmtId="0" fontId="9" fillId="2" borderId="0" xfId="11" applyFill="1" applyAlignment="1">
      <alignment vertical="center"/>
    </xf>
    <xf numFmtId="0" fontId="10" fillId="2" borderId="11" xfId="11" applyFont="1" applyFill="1" applyBorder="1" applyAlignment="1">
      <alignment vertical="center"/>
    </xf>
    <xf numFmtId="0" fontId="10" fillId="2" borderId="13" xfId="11" applyFont="1" applyFill="1" applyBorder="1" applyAlignment="1">
      <alignment vertical="center"/>
    </xf>
    <xf numFmtId="0" fontId="10" fillId="2" borderId="14" xfId="11" applyFont="1" applyFill="1" applyBorder="1" applyAlignment="1">
      <alignment vertical="center" wrapText="1"/>
    </xf>
    <xf numFmtId="0" fontId="10" fillId="2" borderId="16" xfId="11" applyFont="1" applyFill="1" applyBorder="1" applyAlignment="1">
      <alignment vertical="center"/>
    </xf>
    <xf numFmtId="0" fontId="10" fillId="2" borderId="16" xfId="11" applyFont="1" applyFill="1" applyBorder="1" applyAlignment="1">
      <alignment horizontal="left" vertical="center" wrapText="1"/>
    </xf>
    <xf numFmtId="0" fontId="11" fillId="2" borderId="14" xfId="11" applyFont="1" applyFill="1" applyBorder="1" applyAlignment="1">
      <alignment horizontal="center" vertical="center"/>
    </xf>
    <xf numFmtId="0" fontId="10" fillId="2" borderId="16" xfId="11" applyFont="1" applyFill="1" applyBorder="1" applyAlignment="1">
      <alignment vertical="center" wrapText="1"/>
    </xf>
    <xf numFmtId="0" fontId="10" fillId="2" borderId="0" xfId="11" applyFont="1" applyFill="1" applyAlignment="1">
      <alignment vertical="center"/>
    </xf>
    <xf numFmtId="0" fontId="15" fillId="2" borderId="0" xfId="0" applyFont="1" applyFill="1" applyAlignment="1">
      <alignment vertical="center"/>
    </xf>
    <xf numFmtId="0" fontId="17" fillId="2" borderId="0" xfId="0" applyFont="1" applyFill="1" applyAlignment="1">
      <alignment horizontal="left" vertical="center"/>
    </xf>
    <xf numFmtId="0" fontId="18" fillId="0" borderId="0" xfId="0" applyFont="1" applyAlignment="1">
      <alignment vertical="center"/>
    </xf>
    <xf numFmtId="0" fontId="16" fillId="2" borderId="14" xfId="1" applyFont="1" applyFill="1" applyBorder="1" applyAlignment="1">
      <alignment vertical="center" wrapText="1"/>
    </xf>
    <xf numFmtId="0" fontId="19" fillId="2" borderId="0" xfId="0" applyFont="1" applyFill="1" applyAlignment="1">
      <alignment horizontal="left" vertical="center"/>
    </xf>
    <xf numFmtId="164" fontId="16" fillId="2" borderId="14" xfId="1" applyNumberFormat="1" applyFont="1" applyFill="1" applyBorder="1" applyAlignment="1">
      <alignment horizontal="center" vertical="center" wrapText="1"/>
    </xf>
    <xf numFmtId="0" fontId="21" fillId="0" borderId="0" xfId="8" applyFont="1" applyProtection="1">
      <alignment horizontal="center"/>
      <protection locked="0"/>
    </xf>
    <xf numFmtId="0" fontId="21" fillId="0" borderId="0" xfId="8" applyFont="1" applyBorder="1" applyProtection="1">
      <alignment horizontal="center"/>
      <protection locked="0"/>
    </xf>
    <xf numFmtId="0" fontId="21" fillId="0" borderId="0" xfId="8" applyFont="1" applyAlignment="1" applyProtection="1">
      <alignment horizontal="center" vertical="center"/>
      <protection locked="0"/>
    </xf>
    <xf numFmtId="0" fontId="21" fillId="0" borderId="0" xfId="8" applyFont="1" applyAlignment="1" applyProtection="1">
      <alignment horizontal="center" vertical="center" wrapText="1"/>
      <protection locked="0"/>
    </xf>
    <xf numFmtId="3" fontId="22" fillId="0" borderId="2" xfId="9" applyFont="1" applyProtection="1">
      <alignment horizontal="center"/>
      <protection locked="0"/>
    </xf>
    <xf numFmtId="2" fontId="24" fillId="0" borderId="0" xfId="2" applyNumberFormat="1" applyFont="1" applyAlignment="1" applyProtection="1">
      <alignment horizontal="center"/>
      <protection locked="0"/>
    </xf>
    <xf numFmtId="164" fontId="24" fillId="0" borderId="0" xfId="2" applyNumberFormat="1" applyFont="1" applyAlignment="1" applyProtection="1">
      <alignment horizontal="center"/>
      <protection locked="0"/>
    </xf>
    <xf numFmtId="0" fontId="20" fillId="0" borderId="0" xfId="3" applyFont="1" applyAlignment="1" applyProtection="1">
      <protection locked="0"/>
    </xf>
    <xf numFmtId="0" fontId="28" fillId="0" borderId="0" xfId="2" applyFont="1" applyProtection="1">
      <alignment vertical="center"/>
      <protection locked="0"/>
    </xf>
    <xf numFmtId="0" fontId="28" fillId="0" borderId="0" xfId="2" applyFont="1" applyAlignment="1" applyProtection="1">
      <alignment horizontal="center"/>
      <protection locked="0"/>
    </xf>
    <xf numFmtId="9" fontId="25" fillId="0" borderId="0" xfId="7" applyFont="1" applyBorder="1" applyProtection="1">
      <alignment horizontal="center" vertical="center"/>
      <protection locked="0"/>
    </xf>
    <xf numFmtId="0" fontId="29" fillId="0" borderId="0" xfId="2" applyFont="1" applyProtection="1">
      <alignment vertical="center"/>
      <protection locked="0"/>
    </xf>
    <xf numFmtId="0" fontId="21" fillId="0" borderId="0" xfId="2" applyFont="1" applyAlignment="1" applyProtection="1">
      <alignment horizontal="center" vertical="center"/>
      <protection locked="0"/>
    </xf>
    <xf numFmtId="0" fontId="30" fillId="0" borderId="0" xfId="2" applyFont="1" applyBorder="1" applyAlignment="1" applyProtection="1">
      <alignment horizontal="center" vertical="center"/>
      <protection locked="0"/>
    </xf>
    <xf numFmtId="0" fontId="30" fillId="0" borderId="0" xfId="2" applyFont="1" applyAlignment="1" applyProtection="1">
      <alignment horizontal="center" vertical="center"/>
      <protection locked="0"/>
    </xf>
    <xf numFmtId="0" fontId="32" fillId="0" borderId="14" xfId="0" applyFont="1" applyBorder="1" applyAlignment="1">
      <alignment horizontal="justify" vertical="center"/>
    </xf>
    <xf numFmtId="0" fontId="0" fillId="5" borderId="14" xfId="0" applyFont="1" applyFill="1" applyBorder="1" applyAlignment="1">
      <alignment horizontal="justify" vertical="center" wrapText="1"/>
    </xf>
    <xf numFmtId="0" fontId="0" fillId="6" borderId="15" xfId="0" applyFont="1" applyFill="1" applyBorder="1" applyAlignment="1">
      <alignment horizontal="justify" vertical="center" wrapText="1"/>
    </xf>
    <xf numFmtId="0" fontId="34" fillId="0" borderId="0" xfId="2" applyFont="1" applyProtection="1">
      <alignment vertical="center"/>
      <protection locked="0"/>
    </xf>
    <xf numFmtId="2" fontId="35" fillId="0" borderId="0" xfId="2" applyNumberFormat="1" applyFont="1" applyAlignment="1" applyProtection="1">
      <alignment horizontal="center"/>
      <protection locked="0"/>
    </xf>
    <xf numFmtId="164" fontId="35" fillId="0" borderId="0" xfId="2" applyNumberFormat="1" applyFont="1" applyAlignment="1" applyProtection="1">
      <alignment horizontal="center"/>
      <protection locked="0"/>
    </xf>
    <xf numFmtId="9" fontId="36" fillId="0" borderId="0" xfId="7" applyFont="1" applyBorder="1" applyProtection="1">
      <alignment horizontal="center" vertical="center"/>
      <protection locked="0"/>
    </xf>
    <xf numFmtId="0" fontId="35" fillId="0" borderId="0" xfId="2" applyFont="1" applyProtection="1">
      <alignment vertical="center"/>
      <protection locked="0"/>
    </xf>
    <xf numFmtId="0" fontId="23" fillId="0" borderId="0" xfId="2" applyFont="1" applyProtection="1">
      <alignment vertical="center"/>
      <protection locked="0"/>
    </xf>
    <xf numFmtId="9" fontId="37" fillId="0" borderId="0" xfId="7" applyFont="1" applyBorder="1" applyProtection="1">
      <alignment horizontal="center" vertical="center"/>
      <protection locked="0"/>
    </xf>
    <xf numFmtId="0" fontId="24" fillId="0" borderId="0" xfId="2" applyFont="1" applyProtection="1">
      <alignment vertical="center"/>
      <protection locked="0"/>
    </xf>
    <xf numFmtId="0" fontId="1" fillId="4" borderId="14" xfId="0" applyFont="1" applyFill="1" applyBorder="1" applyAlignment="1">
      <alignment horizontal="justify" vertical="center" wrapText="1"/>
    </xf>
    <xf numFmtId="0" fontId="32" fillId="0" borderId="12" xfId="0" applyFont="1" applyBorder="1" applyAlignment="1">
      <alignment horizontal="justify" vertical="center" wrapText="1"/>
    </xf>
    <xf numFmtId="0" fontId="34" fillId="0" borderId="0" xfId="6" applyFont="1" applyFill="1" applyAlignment="1" applyProtection="1">
      <alignment horizontal="left" vertical="center" wrapText="1"/>
      <protection locked="0"/>
    </xf>
    <xf numFmtId="0" fontId="33" fillId="0" borderId="0" xfId="2" applyFont="1" applyProtection="1">
      <alignment vertical="center"/>
      <protection locked="0"/>
    </xf>
    <xf numFmtId="14" fontId="34" fillId="0" borderId="0" xfId="6" applyNumberFormat="1" applyFont="1" applyFill="1" applyAlignment="1" applyProtection="1">
      <alignment horizontal="center" vertical="center"/>
      <protection locked="0"/>
    </xf>
    <xf numFmtId="2" fontId="24" fillId="0" borderId="0" xfId="2" applyNumberFormat="1" applyFont="1" applyAlignment="1" applyProtection="1">
      <alignment horizontal="center"/>
      <protection locked="0"/>
    </xf>
    <xf numFmtId="164" fontId="24" fillId="0" borderId="0" xfId="2" applyNumberFormat="1" applyFont="1" applyAlignment="1" applyProtection="1">
      <alignment horizontal="center"/>
      <protection locked="0"/>
    </xf>
    <xf numFmtId="0" fontId="28" fillId="0" borderId="0" xfId="2" applyFont="1" applyProtection="1">
      <alignment vertical="center"/>
      <protection locked="0"/>
    </xf>
    <xf numFmtId="0" fontId="28" fillId="0" borderId="0" xfId="2" applyFont="1" applyAlignment="1" applyProtection="1">
      <alignment horizontal="center"/>
      <protection locked="0"/>
    </xf>
    <xf numFmtId="0" fontId="28" fillId="0" borderId="0" xfId="2" applyFont="1" applyBorder="1" applyAlignment="1" applyProtection="1">
      <alignment horizontal="center"/>
      <protection locked="0"/>
    </xf>
    <xf numFmtId="0" fontId="23" fillId="0" borderId="0" xfId="2" applyFont="1" applyProtection="1">
      <alignment vertical="center"/>
      <protection locked="0"/>
    </xf>
    <xf numFmtId="9" fontId="37" fillId="0" borderId="0" xfId="7" applyFont="1" applyBorder="1" applyProtection="1">
      <alignment horizontal="center" vertical="center"/>
      <protection locked="0"/>
    </xf>
    <xf numFmtId="0" fontId="24" fillId="0" borderId="0" xfId="2" applyFont="1" applyProtection="1">
      <alignment vertical="center"/>
      <protection locked="0"/>
    </xf>
    <xf numFmtId="14" fontId="33" fillId="0" borderId="0" xfId="6" applyNumberFormat="1" applyFont="1" applyFill="1" applyAlignment="1" applyProtection="1">
      <alignment horizontal="center"/>
      <protection locked="0"/>
    </xf>
    <xf numFmtId="164" fontId="35" fillId="0" borderId="0" xfId="2" applyNumberFormat="1" applyFont="1" applyFill="1" applyAlignment="1" applyProtection="1">
      <alignment horizontal="center" vertical="center"/>
    </xf>
    <xf numFmtId="0" fontId="28" fillId="0" borderId="0" xfId="2" applyFont="1" applyBorder="1" applyProtection="1">
      <alignment vertical="center"/>
      <protection locked="0"/>
    </xf>
    <xf numFmtId="0" fontId="21" fillId="0" borderId="0" xfId="8" applyFont="1" applyFill="1" applyProtection="1">
      <alignment horizontal="center"/>
      <protection locked="0"/>
    </xf>
    <xf numFmtId="0" fontId="21" fillId="0" borderId="0" xfId="8" applyFont="1" applyFill="1" applyAlignment="1" applyProtection="1">
      <alignment horizontal="center"/>
      <protection locked="0"/>
    </xf>
    <xf numFmtId="0" fontId="21" fillId="0" borderId="0" xfId="8" applyFont="1" applyFill="1" applyAlignment="1" applyProtection="1">
      <alignment horizontal="center" vertical="center"/>
      <protection locked="0"/>
    </xf>
    <xf numFmtId="0" fontId="21" fillId="0" borderId="0" xfId="8" applyFont="1" applyFill="1" applyAlignment="1" applyProtection="1">
      <alignment horizontal="center" vertical="center" wrapText="1"/>
      <protection locked="0"/>
    </xf>
    <xf numFmtId="0" fontId="31" fillId="0" borderId="0" xfId="6" applyFont="1" applyFill="1" applyProtection="1">
      <alignment horizontal="left"/>
      <protection locked="0"/>
    </xf>
    <xf numFmtId="3" fontId="22" fillId="0" borderId="2" xfId="9" applyFont="1" applyFill="1" applyProtection="1">
      <alignment horizontal="center"/>
      <protection locked="0"/>
    </xf>
    <xf numFmtId="3" fontId="22" fillId="0" borderId="2" xfId="9" applyFont="1" applyFill="1" applyAlignment="1" applyProtection="1">
      <alignment horizontal="center"/>
      <protection locked="0"/>
    </xf>
    <xf numFmtId="3" fontId="22" fillId="0" borderId="2" xfId="9" applyFont="1" applyFill="1" applyAlignment="1" applyProtection="1">
      <alignment horizontal="center" vertical="center"/>
      <protection locked="0"/>
    </xf>
    <xf numFmtId="164" fontId="38" fillId="0" borderId="0" xfId="2" applyNumberFormat="1" applyFont="1" applyFill="1" applyAlignment="1" applyProtection="1">
      <alignment horizontal="center" vertical="center"/>
    </xf>
    <xf numFmtId="0" fontId="35" fillId="0" borderId="0" xfId="2" applyFont="1" applyFill="1" applyProtection="1">
      <alignment vertical="center"/>
      <protection locked="0"/>
    </xf>
    <xf numFmtId="0" fontId="34" fillId="0" borderId="0" xfId="6" applyFont="1" applyFill="1" applyAlignment="1" applyProtection="1">
      <alignment vertical="center" wrapText="1"/>
      <protection locked="0"/>
    </xf>
    <xf numFmtId="0" fontId="28" fillId="0" borderId="0" xfId="2" applyFont="1" applyFill="1" applyProtection="1">
      <alignment vertical="center"/>
      <protection locked="0"/>
    </xf>
    <xf numFmtId="0" fontId="31" fillId="0" borderId="0" xfId="6" applyFont="1" applyFill="1" applyAlignment="1" applyProtection="1">
      <alignment horizontal="center"/>
      <protection locked="0"/>
    </xf>
    <xf numFmtId="0" fontId="28" fillId="0" borderId="0" xfId="2" applyFont="1" applyFill="1" applyAlignment="1" applyProtection="1">
      <alignment horizontal="center" vertical="center"/>
      <protection locked="0"/>
    </xf>
    <xf numFmtId="164" fontId="41" fillId="0" borderId="0" xfId="2" applyNumberFormat="1" applyFont="1" applyFill="1" applyAlignment="1" applyProtection="1">
      <alignment horizontal="center" vertical="center"/>
    </xf>
    <xf numFmtId="0" fontId="29" fillId="0" borderId="0" xfId="2" applyFont="1" applyFill="1" applyProtection="1">
      <alignment vertical="center"/>
      <protection locked="0"/>
    </xf>
    <xf numFmtId="0" fontId="21" fillId="0" borderId="0" xfId="2" applyFont="1" applyFill="1" applyAlignment="1" applyProtection="1">
      <alignment horizontal="center" vertical="center"/>
      <protection locked="0"/>
    </xf>
    <xf numFmtId="0" fontId="34" fillId="0" borderId="0" xfId="2" applyFont="1" applyFill="1" applyProtection="1">
      <alignment vertical="center"/>
      <protection locked="0"/>
    </xf>
    <xf numFmtId="0" fontId="16" fillId="2" borderId="14" xfId="1" applyFont="1" applyFill="1" applyBorder="1" applyAlignment="1">
      <alignment horizontal="center" vertical="center" wrapText="1"/>
    </xf>
    <xf numFmtId="14" fontId="16" fillId="2" borderId="14" xfId="1" applyNumberFormat="1" applyFont="1" applyFill="1" applyBorder="1" applyAlignment="1">
      <alignment horizontal="center" vertical="center" wrapText="1"/>
    </xf>
    <xf numFmtId="0" fontId="0" fillId="2" borderId="0" xfId="0" applyFill="1"/>
    <xf numFmtId="0" fontId="42" fillId="0" borderId="29" xfId="0" applyFont="1" applyBorder="1" applyAlignment="1">
      <alignment vertical="center" wrapText="1"/>
    </xf>
    <xf numFmtId="0" fontId="43" fillId="8" borderId="30" xfId="0" applyFont="1" applyFill="1" applyBorder="1" applyAlignment="1">
      <alignment vertical="center" wrapText="1"/>
    </xf>
    <xf numFmtId="0" fontId="44" fillId="0" borderId="29" xfId="12" applyBorder="1" applyAlignment="1">
      <alignment vertical="center" wrapText="1"/>
    </xf>
    <xf numFmtId="0" fontId="42" fillId="0" borderId="31" xfId="0" applyFont="1" applyBorder="1" applyAlignment="1">
      <alignment horizontal="justify" vertical="top" wrapText="1"/>
    </xf>
    <xf numFmtId="0" fontId="43" fillId="8" borderId="29" xfId="0" applyFont="1" applyFill="1" applyBorder="1" applyAlignment="1">
      <alignment horizontal="center" vertical="center" wrapText="1"/>
    </xf>
    <xf numFmtId="0" fontId="46" fillId="8" borderId="30" xfId="0" applyFont="1" applyFill="1" applyBorder="1" applyAlignment="1">
      <alignment horizontal="center" vertical="center" wrapText="1"/>
    </xf>
    <xf numFmtId="0" fontId="42" fillId="0" borderId="29" xfId="0" applyFont="1" applyBorder="1" applyAlignment="1">
      <alignment horizontal="justify" vertical="center" wrapText="1"/>
    </xf>
    <xf numFmtId="0" fontId="46" fillId="8" borderId="30" xfId="0" applyFont="1" applyFill="1" applyBorder="1" applyAlignment="1">
      <alignment vertical="center" wrapText="1"/>
    </xf>
    <xf numFmtId="0" fontId="42" fillId="0" borderId="30" xfId="0" applyFont="1" applyBorder="1" applyAlignment="1">
      <alignment horizontal="justify" vertical="top" wrapText="1"/>
    </xf>
    <xf numFmtId="0" fontId="32" fillId="0" borderId="14" xfId="0" applyFont="1" applyBorder="1" applyAlignment="1">
      <alignment horizontal="justify" vertical="center" wrapText="1"/>
    </xf>
    <xf numFmtId="0" fontId="32" fillId="0" borderId="0" xfId="0" applyFont="1" applyAlignment="1">
      <alignment horizontal="justify" vertical="center"/>
    </xf>
    <xf numFmtId="9" fontId="36" fillId="9" borderId="0" xfId="7" applyNumberFormat="1" applyFont="1" applyFill="1" applyAlignment="1" applyProtection="1">
      <alignment horizontal="center" vertical="center"/>
      <protection locked="0"/>
    </xf>
    <xf numFmtId="0" fontId="24" fillId="0" borderId="4" xfId="2" applyFont="1" applyBorder="1" applyProtection="1">
      <alignment vertical="center"/>
      <protection locked="0"/>
    </xf>
    <xf numFmtId="9" fontId="50" fillId="0" borderId="0" xfId="7" applyNumberFormat="1" applyFont="1" applyAlignment="1" applyProtection="1">
      <alignment horizontal="center" vertical="center"/>
      <protection locked="0"/>
    </xf>
    <xf numFmtId="9" fontId="50" fillId="0" borderId="0" xfId="13" applyFont="1" applyAlignment="1" applyProtection="1">
      <alignment horizontal="center" vertical="center"/>
      <protection locked="0"/>
    </xf>
    <xf numFmtId="0" fontId="34" fillId="9" borderId="0" xfId="2" applyFont="1" applyFill="1" applyProtection="1">
      <alignment vertical="center"/>
      <protection locked="0"/>
    </xf>
    <xf numFmtId="0" fontId="39" fillId="9" borderId="0" xfId="6" applyFont="1" applyFill="1" applyAlignment="1" applyProtection="1">
      <alignment vertical="center"/>
      <protection locked="0"/>
    </xf>
    <xf numFmtId="0" fontId="35" fillId="9" borderId="0" xfId="2" applyFont="1" applyFill="1" applyProtection="1">
      <alignment vertical="center"/>
      <protection locked="0"/>
    </xf>
    <xf numFmtId="0" fontId="34" fillId="9" borderId="0" xfId="6" applyFont="1" applyFill="1" applyAlignment="1" applyProtection="1">
      <alignment horizontal="left" vertical="center" wrapText="1"/>
      <protection locked="0"/>
    </xf>
    <xf numFmtId="14" fontId="34" fillId="9" borderId="0" xfId="6" applyNumberFormat="1" applyFont="1" applyFill="1" applyAlignment="1" applyProtection="1">
      <alignment horizontal="center" vertical="center"/>
      <protection locked="0"/>
    </xf>
    <xf numFmtId="164" fontId="38" fillId="9" borderId="0" xfId="2" applyNumberFormat="1" applyFont="1" applyFill="1" applyAlignment="1" applyProtection="1">
      <alignment horizontal="center" vertical="center"/>
    </xf>
    <xf numFmtId="164" fontId="49" fillId="9" borderId="0" xfId="2" applyNumberFormat="1" applyFont="1" applyFill="1" applyAlignment="1" applyProtection="1">
      <alignment horizontal="center" vertical="center"/>
    </xf>
    <xf numFmtId="9" fontId="40" fillId="2" borderId="0" xfId="13" applyFont="1" applyFill="1" applyAlignment="1" applyProtection="1">
      <alignment horizontal="center" vertical="center"/>
      <protection locked="0"/>
    </xf>
    <xf numFmtId="0" fontId="33" fillId="9" borderId="0" xfId="2" applyFont="1" applyFill="1" applyProtection="1">
      <alignment vertical="center"/>
      <protection locked="0"/>
    </xf>
    <xf numFmtId="0" fontId="34" fillId="9" borderId="0" xfId="6" applyFont="1" applyFill="1" applyAlignment="1" applyProtection="1">
      <alignment vertical="center" wrapText="1"/>
      <protection locked="0"/>
    </xf>
    <xf numFmtId="14" fontId="39" fillId="9" borderId="0" xfId="6" applyNumberFormat="1" applyFont="1" applyFill="1" applyAlignment="1" applyProtection="1">
      <alignment horizontal="center" vertical="center"/>
      <protection locked="0"/>
    </xf>
    <xf numFmtId="9" fontId="28" fillId="0" borderId="0" xfId="13" applyFont="1" applyFill="1" applyAlignment="1" applyProtection="1">
      <alignment vertical="center"/>
      <protection locked="0"/>
    </xf>
    <xf numFmtId="9" fontId="51" fillId="9" borderId="0" xfId="13" applyFont="1" applyFill="1" applyAlignment="1" applyProtection="1">
      <alignment horizontal="center" vertical="center"/>
    </xf>
    <xf numFmtId="0" fontId="46" fillId="2" borderId="32" xfId="0" applyFont="1" applyFill="1" applyBorder="1" applyAlignment="1">
      <alignment horizontal="justify" vertical="center" wrapText="1"/>
    </xf>
    <xf numFmtId="0" fontId="42" fillId="2" borderId="14" xfId="0" applyFont="1" applyFill="1" applyBorder="1" applyAlignment="1">
      <alignment vertical="center" wrapText="1"/>
    </xf>
    <xf numFmtId="0" fontId="42" fillId="2" borderId="32" xfId="0" applyFont="1" applyFill="1" applyBorder="1" applyAlignment="1">
      <alignment horizontal="justify" vertical="center" wrapText="1"/>
    </xf>
    <xf numFmtId="165" fontId="50" fillId="0" borderId="0" xfId="7" applyNumberFormat="1" applyFont="1" applyAlignment="1" applyProtection="1">
      <alignment horizontal="center" vertical="center"/>
      <protection locked="0"/>
    </xf>
    <xf numFmtId="0" fontId="52" fillId="0" borderId="0" xfId="6" applyFont="1" applyFill="1" applyAlignment="1" applyProtection="1">
      <alignment vertical="center"/>
      <protection locked="0"/>
    </xf>
    <xf numFmtId="0" fontId="34" fillId="2" borderId="0" xfId="6" applyFont="1" applyFill="1" applyAlignment="1" applyProtection="1">
      <alignment vertical="center" wrapText="1"/>
      <protection locked="0"/>
    </xf>
    <xf numFmtId="14" fontId="32" fillId="0" borderId="14" xfId="0" applyNumberFormat="1" applyFont="1" applyBorder="1" applyAlignment="1">
      <alignment horizontal="justify" vertical="center"/>
    </xf>
    <xf numFmtId="9" fontId="32" fillId="0" borderId="15" xfId="0" applyNumberFormat="1" applyFont="1" applyBorder="1" applyAlignment="1">
      <alignment horizontal="justify" vertical="center"/>
    </xf>
    <xf numFmtId="0" fontId="35" fillId="0" borderId="0" xfId="2" applyFont="1" applyAlignment="1" applyProtection="1">
      <alignment vertical="center" wrapText="1"/>
      <protection locked="0"/>
    </xf>
    <xf numFmtId="164" fontId="40" fillId="0" borderId="0" xfId="2" applyNumberFormat="1" applyFont="1" applyFill="1" applyAlignment="1" applyProtection="1">
      <alignment horizontal="center" vertical="center"/>
    </xf>
    <xf numFmtId="14" fontId="32" fillId="0" borderId="18" xfId="0" applyNumberFormat="1" applyFont="1" applyBorder="1" applyAlignment="1">
      <alignment horizontal="justify" vertical="center" wrapText="1"/>
    </xf>
    <xf numFmtId="0" fontId="10" fillId="2" borderId="34" xfId="11" applyFont="1" applyFill="1" applyBorder="1" applyAlignment="1">
      <alignment vertical="center" wrapText="1"/>
    </xf>
    <xf numFmtId="14" fontId="9" fillId="2" borderId="33" xfId="11" applyNumberFormat="1" applyFill="1" applyBorder="1" applyAlignment="1">
      <alignment horizontal="left" vertical="center"/>
    </xf>
    <xf numFmtId="2" fontId="23" fillId="0" borderId="0" xfId="6" applyNumberFormat="1" applyFont="1" applyFill="1" applyProtection="1">
      <alignment horizontal="left"/>
      <protection locked="0"/>
    </xf>
    <xf numFmtId="0" fontId="39" fillId="2" borderId="0" xfId="6" applyFont="1" applyFill="1" applyAlignment="1" applyProtection="1">
      <alignment vertical="center" wrapText="1"/>
      <protection locked="0"/>
    </xf>
    <xf numFmtId="165" fontId="50" fillId="2" borderId="0" xfId="7" applyNumberFormat="1" applyFont="1" applyFill="1" applyAlignment="1" applyProtection="1">
      <alignment horizontal="center" vertical="center"/>
      <protection locked="0"/>
    </xf>
    <xf numFmtId="0" fontId="43" fillId="7" borderId="28" xfId="0" applyFont="1" applyFill="1" applyBorder="1" applyAlignment="1">
      <alignment horizontal="center" vertical="center" wrapText="1"/>
    </xf>
    <xf numFmtId="0" fontId="43" fillId="7" borderId="27" xfId="0" applyFont="1" applyFill="1" applyBorder="1" applyAlignment="1">
      <alignment horizontal="center" vertical="center" wrapText="1"/>
    </xf>
    <xf numFmtId="0" fontId="42" fillId="0" borderId="28" xfId="0" applyFont="1" applyBorder="1" applyAlignment="1">
      <alignment horizontal="justify" vertical="center" wrapText="1"/>
    </xf>
    <xf numFmtId="0" fontId="42" fillId="0" borderId="27" xfId="0" applyFont="1" applyBorder="1" applyAlignment="1">
      <alignment horizontal="justify" vertical="center" wrapText="1"/>
    </xf>
    <xf numFmtId="0" fontId="43" fillId="8" borderId="28" xfId="0" applyFont="1" applyFill="1" applyBorder="1" applyAlignment="1">
      <alignment horizontal="center" vertical="center" wrapText="1"/>
    </xf>
    <xf numFmtId="0" fontId="43" fillId="8" borderId="27" xfId="0" applyFont="1" applyFill="1" applyBorder="1" applyAlignment="1">
      <alignment horizontal="center" vertical="center" wrapText="1"/>
    </xf>
    <xf numFmtId="0" fontId="43" fillId="7" borderId="28" xfId="0" applyFont="1" applyFill="1" applyBorder="1" applyAlignment="1">
      <alignment horizontal="justify" vertical="top" wrapText="1"/>
    </xf>
    <xf numFmtId="0" fontId="43" fillId="7" borderId="27" xfId="0" applyFont="1" applyFill="1" applyBorder="1" applyAlignment="1">
      <alignment horizontal="justify" vertical="top" wrapText="1"/>
    </xf>
    <xf numFmtId="0" fontId="16" fillId="2" borderId="3"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5" fillId="2" borderId="0" xfId="0" applyFont="1" applyFill="1" applyBorder="1" applyAlignment="1">
      <alignment horizontal="center" vertical="center"/>
    </xf>
    <xf numFmtId="0" fontId="15" fillId="2" borderId="0" xfId="0" applyFont="1" applyFill="1" applyBorder="1" applyAlignment="1">
      <alignment horizontal="center" vertical="center" wrapText="1"/>
    </xf>
    <xf numFmtId="0" fontId="16" fillId="2" borderId="14" xfId="0" applyFont="1" applyFill="1" applyBorder="1" applyAlignment="1">
      <alignment horizontal="left" vertical="center" wrapText="1"/>
    </xf>
    <xf numFmtId="0" fontId="16" fillId="2" borderId="17" xfId="0" applyFont="1" applyFill="1" applyBorder="1" applyAlignment="1">
      <alignment horizontal="left" vertical="center" wrapText="1"/>
    </xf>
    <xf numFmtId="0" fontId="16" fillId="2" borderId="25"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14" xfId="1" applyFont="1" applyFill="1" applyBorder="1" applyAlignment="1">
      <alignment horizontal="center" vertical="center" wrapText="1"/>
    </xf>
    <xf numFmtId="14" fontId="16" fillId="2" borderId="14" xfId="1" applyNumberFormat="1" applyFont="1" applyFill="1" applyBorder="1" applyAlignment="1">
      <alignment horizontal="center" vertical="center" wrapText="1"/>
    </xf>
    <xf numFmtId="0" fontId="16" fillId="2" borderId="14" xfId="0" applyFont="1" applyFill="1" applyBorder="1" applyAlignment="1">
      <alignment horizontal="center" vertical="center"/>
    </xf>
    <xf numFmtId="0" fontId="16" fillId="2" borderId="14" xfId="0" applyFont="1" applyFill="1" applyBorder="1" applyAlignment="1">
      <alignment horizontal="justify" vertical="center" wrapText="1"/>
    </xf>
    <xf numFmtId="0" fontId="26" fillId="0" borderId="3" xfId="6" applyFont="1" applyBorder="1" applyAlignment="1" applyProtection="1">
      <alignment horizontal="left" vertical="top" wrapText="1"/>
      <protection locked="0"/>
    </xf>
    <xf numFmtId="0" fontId="26" fillId="0" borderId="4" xfId="6" applyFont="1" applyBorder="1" applyAlignment="1" applyProtection="1">
      <alignment horizontal="left" vertical="top"/>
      <protection locked="0"/>
    </xf>
    <xf numFmtId="0" fontId="26" fillId="0" borderId="5" xfId="6" applyFont="1" applyBorder="1" applyAlignment="1" applyProtection="1">
      <alignment horizontal="left" vertical="top"/>
      <protection locked="0"/>
    </xf>
    <xf numFmtId="0" fontId="26" fillId="0" borderId="6" xfId="6" applyFont="1" applyBorder="1" applyAlignment="1" applyProtection="1">
      <alignment horizontal="left" vertical="top"/>
      <protection locked="0"/>
    </xf>
    <xf numFmtId="0" fontId="26" fillId="0" borderId="0" xfId="6" applyFont="1" applyBorder="1" applyAlignment="1" applyProtection="1">
      <alignment horizontal="left" vertical="top"/>
      <protection locked="0"/>
    </xf>
    <xf numFmtId="0" fontId="26" fillId="0" borderId="7" xfId="6" applyFont="1" applyBorder="1" applyAlignment="1" applyProtection="1">
      <alignment horizontal="left" vertical="top"/>
      <protection locked="0"/>
    </xf>
    <xf numFmtId="0" fontId="26" fillId="0" borderId="8" xfId="6" applyFont="1" applyBorder="1" applyAlignment="1" applyProtection="1">
      <alignment horizontal="left" vertical="top"/>
      <protection locked="0"/>
    </xf>
    <xf numFmtId="0" fontId="26" fillId="0" borderId="9" xfId="6" applyFont="1" applyBorder="1" applyAlignment="1" applyProtection="1">
      <alignment horizontal="left" vertical="top"/>
      <protection locked="0"/>
    </xf>
    <xf numFmtId="0" fontId="26" fillId="0" borderId="10" xfId="6" applyFont="1" applyBorder="1" applyAlignment="1" applyProtection="1">
      <alignment horizontal="left" vertical="top"/>
      <protection locked="0"/>
    </xf>
    <xf numFmtId="0" fontId="20" fillId="0" borderId="0" xfId="3" applyFont="1" applyAlignment="1" applyProtection="1">
      <alignment horizontal="center"/>
      <protection locked="0"/>
    </xf>
    <xf numFmtId="0" fontId="33" fillId="0" borderId="0" xfId="6" applyFont="1" applyAlignment="1" applyProtection="1">
      <alignment horizontal="left" wrapText="1"/>
      <protection locked="0"/>
    </xf>
    <xf numFmtId="0" fontId="9" fillId="2" borderId="14" xfId="11" applyFill="1" applyBorder="1" applyAlignment="1">
      <alignment horizontal="left" vertical="center"/>
    </xf>
    <xf numFmtId="0" fontId="9" fillId="2" borderId="15" xfId="11" applyFill="1" applyBorder="1" applyAlignment="1">
      <alignment horizontal="left" vertical="center"/>
    </xf>
    <xf numFmtId="0" fontId="10" fillId="2" borderId="16" xfId="11" applyFont="1" applyFill="1" applyBorder="1" applyAlignment="1">
      <alignment horizontal="center" vertical="center"/>
    </xf>
    <xf numFmtId="0" fontId="10" fillId="2" borderId="14" xfId="11" applyFont="1" applyFill="1" applyBorder="1" applyAlignment="1">
      <alignment horizontal="center" vertical="center"/>
    </xf>
    <xf numFmtId="0" fontId="10" fillId="2" borderId="15" xfId="11" applyFont="1" applyFill="1" applyBorder="1" applyAlignment="1">
      <alignment horizontal="center" vertical="center"/>
    </xf>
    <xf numFmtId="0" fontId="53" fillId="2" borderId="19" xfId="11" applyFont="1" applyFill="1" applyBorder="1" applyAlignment="1">
      <alignment horizontal="center" vertical="center"/>
    </xf>
    <xf numFmtId="0" fontId="53" fillId="2" borderId="20" xfId="11" applyFont="1" applyFill="1" applyBorder="1" applyAlignment="1">
      <alignment horizontal="center" vertical="center"/>
    </xf>
    <xf numFmtId="0" fontId="53" fillId="2" borderId="21" xfId="11" applyFont="1" applyFill="1" applyBorder="1" applyAlignment="1">
      <alignment horizontal="center" vertical="center"/>
    </xf>
    <xf numFmtId="0" fontId="10" fillId="2" borderId="22" xfId="11" applyFont="1" applyFill="1" applyBorder="1" applyAlignment="1">
      <alignment horizontal="left" vertical="center" wrapText="1"/>
    </xf>
    <xf numFmtId="0" fontId="10" fillId="2" borderId="23" xfId="11" applyFont="1" applyFill="1" applyBorder="1" applyAlignment="1">
      <alignment horizontal="left" vertical="center" wrapText="1"/>
    </xf>
    <xf numFmtId="0" fontId="10" fillId="2" borderId="24" xfId="11" applyFont="1" applyFill="1" applyBorder="1" applyAlignment="1">
      <alignment horizontal="left" vertical="center" wrapText="1"/>
    </xf>
    <xf numFmtId="0" fontId="10" fillId="2" borderId="0" xfId="11" applyFont="1" applyFill="1" applyAlignment="1">
      <alignment horizontal="center" vertical="center"/>
    </xf>
    <xf numFmtId="0" fontId="10" fillId="2" borderId="0" xfId="11" applyFont="1" applyFill="1" applyBorder="1" applyAlignment="1">
      <alignment horizontal="center" vertical="center"/>
    </xf>
    <xf numFmtId="0" fontId="10" fillId="2" borderId="11" xfId="11" applyFont="1" applyFill="1" applyBorder="1" applyAlignment="1">
      <alignment horizontal="center" vertical="center"/>
    </xf>
    <xf numFmtId="0" fontId="10" fillId="2" borderId="12" xfId="11" applyFont="1" applyFill="1" applyBorder="1" applyAlignment="1">
      <alignment horizontal="center" vertical="center"/>
    </xf>
    <xf numFmtId="0" fontId="10" fillId="2" borderId="18" xfId="11" applyFont="1" applyFill="1" applyBorder="1" applyAlignment="1">
      <alignment horizontal="center" vertical="center"/>
    </xf>
    <xf numFmtId="0" fontId="53" fillId="2" borderId="16" xfId="11" applyFont="1" applyFill="1" applyBorder="1" applyAlignment="1">
      <alignment horizontal="left" vertical="center" wrapText="1"/>
    </xf>
    <xf numFmtId="0" fontId="54" fillId="2" borderId="14" xfId="11" applyFont="1" applyFill="1" applyBorder="1" applyAlignment="1">
      <alignment horizontal="left" vertical="center" wrapText="1"/>
    </xf>
    <xf numFmtId="0" fontId="9" fillId="2" borderId="16" xfId="11" applyFont="1" applyFill="1" applyBorder="1" applyAlignment="1">
      <alignment horizontal="left" vertical="center" wrapText="1"/>
    </xf>
    <xf numFmtId="0" fontId="9" fillId="2" borderId="15" xfId="11" applyFont="1" applyFill="1" applyBorder="1" applyAlignment="1">
      <alignment horizontal="left" vertical="center" wrapText="1"/>
    </xf>
  </cellXfs>
  <cellStyles count="14">
    <cellStyle name="Activity" xfId="6"/>
    <cellStyle name="Hipervínculo" xfId="12" builtinId="8"/>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xfId="13" builtinId="5"/>
    <cellStyle name="Porcentaje 2" xfId="10"/>
    <cellStyle name="Project Headers" xfId="8"/>
    <cellStyle name="Título 1 2" xfId="3"/>
  </cellStyles>
  <dxfs count="1">
    <dxf>
      <border>
        <top style="thin">
          <color theme="7"/>
        </top>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'II parte'!$G$7</c:f>
              <c:strCache>
                <c:ptCount val="1"/>
                <c:pt idx="0">
                  <c:v>Fecha de inicio</c:v>
                </c:pt>
              </c:strCache>
            </c:strRef>
          </c:tx>
          <c:spPr>
            <a:noFill/>
          </c:spPr>
          <c:invertIfNegative val="0"/>
          <c:val>
            <c:numRef>
              <c:f>'II parte'!$G$9:$G$27</c:f>
              <c:numCache>
                <c:formatCode>m/d/yyyy</c:formatCode>
                <c:ptCount val="19"/>
                <c:pt idx="0">
                  <c:v>42388</c:v>
                </c:pt>
                <c:pt idx="1">
                  <c:v>42388</c:v>
                </c:pt>
                <c:pt idx="3">
                  <c:v>42388</c:v>
                </c:pt>
                <c:pt idx="4">
                  <c:v>42401</c:v>
                </c:pt>
                <c:pt idx="5">
                  <c:v>42408</c:v>
                </c:pt>
                <c:pt idx="7">
                  <c:v>42408</c:v>
                </c:pt>
                <c:pt idx="8">
                  <c:v>42417</c:v>
                </c:pt>
                <c:pt idx="9">
                  <c:v>42417</c:v>
                </c:pt>
                <c:pt idx="10">
                  <c:v>42417</c:v>
                </c:pt>
                <c:pt idx="11">
                  <c:v>42388</c:v>
                </c:pt>
                <c:pt idx="12">
                  <c:v>42430</c:v>
                </c:pt>
                <c:pt idx="14">
                  <c:v>42430</c:v>
                </c:pt>
                <c:pt idx="15">
                  <c:v>42464</c:v>
                </c:pt>
                <c:pt idx="16">
                  <c:v>42472</c:v>
                </c:pt>
                <c:pt idx="17">
                  <c:v>42475</c:v>
                </c:pt>
                <c:pt idx="18">
                  <c:v>42478</c:v>
                </c:pt>
              </c:numCache>
            </c:numRef>
          </c:val>
        </c:ser>
        <c:ser>
          <c:idx val="1"/>
          <c:order val="1"/>
          <c:tx>
            <c:strRef>
              <c:f>'II parte'!$I$7</c:f>
              <c:strCache>
                <c:ptCount val="1"/>
                <c:pt idx="0">
                  <c:v>DURACIÓN</c:v>
                </c:pt>
              </c:strCache>
            </c:strRef>
          </c:tx>
          <c:invertIfNegative val="0"/>
          <c:val>
            <c:numRef>
              <c:f>'II parte'!$I$9:$I$27</c:f>
              <c:numCache>
                <c:formatCode>0.0</c:formatCode>
                <c:ptCount val="19"/>
                <c:pt idx="0">
                  <c:v>244</c:v>
                </c:pt>
                <c:pt idx="1">
                  <c:v>35</c:v>
                </c:pt>
                <c:pt idx="2">
                  <c:v>1</c:v>
                </c:pt>
                <c:pt idx="3">
                  <c:v>17</c:v>
                </c:pt>
                <c:pt idx="4">
                  <c:v>4</c:v>
                </c:pt>
                <c:pt idx="5">
                  <c:v>8</c:v>
                </c:pt>
                <c:pt idx="7">
                  <c:v>3</c:v>
                </c:pt>
                <c:pt idx="8">
                  <c:v>12</c:v>
                </c:pt>
                <c:pt idx="9">
                  <c:v>6</c:v>
                </c:pt>
                <c:pt idx="10">
                  <c:v>6</c:v>
                </c:pt>
                <c:pt idx="11">
                  <c:v>10</c:v>
                </c:pt>
                <c:pt idx="12">
                  <c:v>45</c:v>
                </c:pt>
                <c:pt idx="13">
                  <c:v>1</c:v>
                </c:pt>
                <c:pt idx="14">
                  <c:v>17</c:v>
                </c:pt>
                <c:pt idx="15">
                  <c:v>4</c:v>
                </c:pt>
                <c:pt idx="16">
                  <c:v>0</c:v>
                </c:pt>
                <c:pt idx="17">
                  <c:v>0</c:v>
                </c:pt>
                <c:pt idx="18">
                  <c:v>154</c:v>
                </c:pt>
              </c:numCache>
            </c:numRef>
          </c:val>
        </c:ser>
        <c:dLbls>
          <c:showLegendKey val="0"/>
          <c:showVal val="0"/>
          <c:showCatName val="0"/>
          <c:showSerName val="0"/>
          <c:showPercent val="0"/>
          <c:showBubbleSize val="0"/>
        </c:dLbls>
        <c:gapWidth val="51"/>
        <c:overlap val="100"/>
        <c:axId val="114298912"/>
        <c:axId val="114299304"/>
      </c:barChart>
      <c:catAx>
        <c:axId val="114298912"/>
        <c:scaling>
          <c:orientation val="maxMin"/>
        </c:scaling>
        <c:delete val="0"/>
        <c:axPos val="l"/>
        <c:majorTickMark val="out"/>
        <c:minorTickMark val="none"/>
        <c:tickLblPos val="nextTo"/>
        <c:crossAx val="114299304"/>
        <c:crosses val="autoZero"/>
        <c:auto val="1"/>
        <c:lblAlgn val="ctr"/>
        <c:lblOffset val="100"/>
        <c:noMultiLvlLbl val="0"/>
      </c:catAx>
      <c:valAx>
        <c:axId val="114299304"/>
        <c:scaling>
          <c:orientation val="minMax"/>
          <c:max val="42850"/>
          <c:min val="42394"/>
        </c:scaling>
        <c:delete val="0"/>
        <c:axPos val="t"/>
        <c:majorGridlines/>
        <c:numFmt formatCode="dd/mm" sourceLinked="0"/>
        <c:majorTickMark val="out"/>
        <c:minorTickMark val="none"/>
        <c:tickLblPos val="nextTo"/>
        <c:crossAx val="114298912"/>
        <c:crosses val="autoZero"/>
        <c:crossBetween val="between"/>
        <c:majorUnit val="20"/>
        <c:minorUnit val="4"/>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190500</xdr:colOff>
      <xdr:row>6</xdr:row>
      <xdr:rowOff>296333</xdr:rowOff>
    </xdr:from>
    <xdr:to>
      <xdr:col>36</xdr:col>
      <xdr:colOff>10583</xdr:colOff>
      <xdr:row>39</xdr:row>
      <xdr:rowOff>63499</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jimenez@sugef.fi.cr" TargetMode="External"/><Relationship Id="rId2" Type="http://schemas.openxmlformats.org/officeDocument/2006/relationships/hyperlink" Target="mailto:mlopez@sugef.fi.cr" TargetMode="External"/><Relationship Id="rId1" Type="http://schemas.openxmlformats.org/officeDocument/2006/relationships/hyperlink" Target="mailto:cvega@sugef.fi.c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6"/>
  <sheetViews>
    <sheetView topLeftCell="A16" zoomScale="130" zoomScaleNormal="130" workbookViewId="0">
      <selection activeCell="C26" sqref="C26"/>
    </sheetView>
  </sheetViews>
  <sheetFormatPr baseColWidth="10" defaultColWidth="11.44140625" defaultRowHeight="13.2"/>
  <cols>
    <col min="1" max="1" width="11.44140625" style="78"/>
    <col min="2" max="2" width="50.6640625" style="78" customWidth="1"/>
    <col min="3" max="3" width="100.6640625" style="78" customWidth="1"/>
    <col min="4" max="16384" width="11.44140625" style="78"/>
  </cols>
  <sheetData>
    <row r="1" spans="2:5" ht="13.8" thickBot="1"/>
    <row r="2" spans="2:5" ht="33" customHeight="1" thickBot="1">
      <c r="B2" s="123" t="s">
        <v>51</v>
      </c>
      <c r="C2" s="124"/>
    </row>
    <row r="3" spans="2:5" ht="42" thickBot="1">
      <c r="B3" s="80" t="s">
        <v>50</v>
      </c>
      <c r="C3" s="85" t="s">
        <v>79</v>
      </c>
      <c r="E3" s="89"/>
    </row>
    <row r="4" spans="2:5" ht="14.4" thickBot="1">
      <c r="B4" s="80" t="s">
        <v>49</v>
      </c>
      <c r="C4" s="85" t="s">
        <v>56</v>
      </c>
    </row>
    <row r="5" spans="2:5" ht="14.4" thickBot="1">
      <c r="B5" s="80" t="s">
        <v>48</v>
      </c>
      <c r="C5" s="85" t="s">
        <v>91</v>
      </c>
    </row>
    <row r="6" spans="2:5" ht="60.75" customHeight="1" thickBot="1">
      <c r="B6" s="80" t="s">
        <v>47</v>
      </c>
      <c r="C6" s="85" t="s">
        <v>64</v>
      </c>
    </row>
    <row r="7" spans="2:5" ht="28.2" thickBot="1">
      <c r="B7" s="86" t="s">
        <v>46</v>
      </c>
      <c r="C7" s="85" t="s">
        <v>92</v>
      </c>
    </row>
    <row r="8" spans="2:5" ht="14.4" thickBot="1">
      <c r="B8" s="84" t="s">
        <v>45</v>
      </c>
      <c r="C8" s="83" t="s">
        <v>44</v>
      </c>
    </row>
    <row r="9" spans="2:5" ht="233.25" customHeight="1" thickBot="1">
      <c r="B9" s="87" t="s">
        <v>79</v>
      </c>
      <c r="C9" s="82" t="s">
        <v>93</v>
      </c>
    </row>
    <row r="10" spans="2:5" ht="28.2" thickBot="1">
      <c r="B10" s="107" t="s">
        <v>57</v>
      </c>
      <c r="C10" s="108"/>
    </row>
    <row r="11" spans="2:5" ht="42" thickBot="1">
      <c r="B11" s="109" t="s">
        <v>95</v>
      </c>
      <c r="C11" s="108"/>
    </row>
    <row r="12" spans="2:5" ht="50.25" customHeight="1" thickBot="1">
      <c r="B12" s="125" t="s">
        <v>43</v>
      </c>
      <c r="C12" s="126"/>
    </row>
    <row r="13" spans="2:5" ht="14.4" thickBot="1">
      <c r="B13" s="80" t="s">
        <v>42</v>
      </c>
      <c r="C13" s="79" t="s">
        <v>58</v>
      </c>
    </row>
    <row r="14" spans="2:5" ht="14.4" thickBot="1">
      <c r="B14" s="80" t="s">
        <v>41</v>
      </c>
      <c r="C14" s="79" t="s">
        <v>59</v>
      </c>
    </row>
    <row r="15" spans="2:5" ht="20.25" customHeight="1" thickBot="1">
      <c r="B15" s="80" t="s">
        <v>40</v>
      </c>
      <c r="C15" s="79" t="s">
        <v>60</v>
      </c>
    </row>
    <row r="16" spans="2:5" ht="35.25" customHeight="1" thickBot="1">
      <c r="B16" s="80" t="s">
        <v>39</v>
      </c>
      <c r="C16" s="79" t="s">
        <v>61</v>
      </c>
    </row>
    <row r="17" spans="2:3" ht="14.4" thickBot="1">
      <c r="B17" s="127" t="s">
        <v>55</v>
      </c>
      <c r="C17" s="128"/>
    </row>
    <row r="18" spans="2:3" ht="14.4" thickBot="1">
      <c r="B18" s="80" t="s">
        <v>38</v>
      </c>
      <c r="C18" s="79" t="s">
        <v>80</v>
      </c>
    </row>
    <row r="19" spans="2:3" ht="14.4" thickBot="1">
      <c r="B19" s="80" t="s">
        <v>37</v>
      </c>
      <c r="C19" s="79" t="s">
        <v>81</v>
      </c>
    </row>
    <row r="20" spans="2:3" ht="14.4" thickBot="1">
      <c r="B20" s="80" t="s">
        <v>36</v>
      </c>
      <c r="C20" s="81" t="s">
        <v>82</v>
      </c>
    </row>
    <row r="21" spans="2:3" ht="14.4" thickBot="1">
      <c r="B21" s="80" t="s">
        <v>35</v>
      </c>
      <c r="C21" s="79" t="s">
        <v>83</v>
      </c>
    </row>
    <row r="22" spans="2:3" ht="14.4" thickBot="1">
      <c r="B22" s="80" t="s">
        <v>34</v>
      </c>
      <c r="C22" s="79"/>
    </row>
    <row r="23" spans="2:3" ht="15.75" customHeight="1" thickBot="1">
      <c r="B23" s="127" t="s">
        <v>54</v>
      </c>
      <c r="C23" s="128"/>
    </row>
    <row r="24" spans="2:3" ht="14.4" thickBot="1">
      <c r="B24" s="80" t="s">
        <v>38</v>
      </c>
      <c r="C24" s="79" t="s">
        <v>86</v>
      </c>
    </row>
    <row r="25" spans="2:3" ht="14.4" thickBot="1">
      <c r="B25" s="80" t="s">
        <v>37</v>
      </c>
      <c r="C25" s="79" t="s">
        <v>84</v>
      </c>
    </row>
    <row r="26" spans="2:3" ht="14.4" thickBot="1">
      <c r="B26" s="80" t="s">
        <v>36</v>
      </c>
      <c r="C26" s="81" t="s">
        <v>85</v>
      </c>
    </row>
    <row r="27" spans="2:3" ht="14.4" thickBot="1">
      <c r="B27" s="80" t="s">
        <v>35</v>
      </c>
      <c r="C27" s="79" t="s">
        <v>87</v>
      </c>
    </row>
    <row r="28" spans="2:3" ht="14.4" thickBot="1">
      <c r="B28" s="80" t="s">
        <v>34</v>
      </c>
      <c r="C28" s="79"/>
    </row>
    <row r="29" spans="2:3" ht="14.4" thickBot="1">
      <c r="B29" s="127" t="s">
        <v>53</v>
      </c>
      <c r="C29" s="128"/>
    </row>
    <row r="30" spans="2:3" ht="17.25" customHeight="1" thickBot="1">
      <c r="B30" s="80" t="s">
        <v>38</v>
      </c>
      <c r="C30" s="85" t="s">
        <v>88</v>
      </c>
    </row>
    <row r="31" spans="2:3" ht="14.4" thickBot="1">
      <c r="B31" s="80" t="s">
        <v>37</v>
      </c>
      <c r="C31" s="79" t="s">
        <v>89</v>
      </c>
    </row>
    <row r="32" spans="2:3" ht="14.4" thickBot="1">
      <c r="B32" s="80" t="s">
        <v>36</v>
      </c>
      <c r="C32" s="81" t="s">
        <v>90</v>
      </c>
    </row>
    <row r="33" spans="2:6" ht="14.4" thickBot="1">
      <c r="B33" s="80" t="s">
        <v>35</v>
      </c>
      <c r="C33" s="79" t="s">
        <v>94</v>
      </c>
    </row>
    <row r="34" spans="2:6" ht="14.4" thickBot="1">
      <c r="B34" s="80" t="s">
        <v>34</v>
      </c>
      <c r="C34" s="79"/>
    </row>
    <row r="35" spans="2:6" ht="33" customHeight="1" thickBot="1">
      <c r="B35" s="129" t="s">
        <v>52</v>
      </c>
      <c r="C35" s="130"/>
    </row>
    <row r="36" spans="2:6">
      <c r="F36" s="78" t="s">
        <v>84</v>
      </c>
    </row>
  </sheetData>
  <mergeCells count="6">
    <mergeCell ref="B2:C2"/>
    <mergeCell ref="B12:C12"/>
    <mergeCell ref="B17:C17"/>
    <mergeCell ref="B35:C35"/>
    <mergeCell ref="B23:C23"/>
    <mergeCell ref="B29:C29"/>
  </mergeCells>
  <hyperlinks>
    <hyperlink ref="C20" r:id="rId1"/>
    <hyperlink ref="C26" r:id="rId2"/>
    <hyperlink ref="C32"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abSelected="1" topLeftCell="A10" zoomScale="140" zoomScaleNormal="140" workbookViewId="0">
      <selection activeCell="F15" sqref="F15:F17"/>
    </sheetView>
  </sheetViews>
  <sheetFormatPr baseColWidth="10" defaultColWidth="0" defaultRowHeight="13.2" zeroHeight="1"/>
  <cols>
    <col min="1" max="1" width="3" style="10" customWidth="1"/>
    <col min="2" max="3" width="11.44140625" style="10" customWidth="1"/>
    <col min="4" max="4" width="12.109375" style="10" bestFit="1" customWidth="1"/>
    <col min="5" max="5" width="10.44140625" style="10" bestFit="1" customWidth="1"/>
    <col min="6" max="6" width="9.109375" style="10" customWidth="1"/>
    <col min="7" max="10" width="11.44140625" style="10" customWidth="1"/>
    <col min="11" max="11" width="3.88671875" style="10" customWidth="1"/>
    <col min="12" max="12" width="0" style="10" hidden="1" customWidth="1"/>
    <col min="13" max="16384" width="11.5546875" style="10" hidden="1"/>
  </cols>
  <sheetData>
    <row r="1" spans="2:12"/>
    <row r="2" spans="2:12" ht="25.5" customHeight="1">
      <c r="B2" s="145" t="s">
        <v>0</v>
      </c>
      <c r="C2" s="145"/>
      <c r="D2" s="145"/>
      <c r="E2" s="145"/>
      <c r="F2" s="145"/>
      <c r="G2" s="145"/>
      <c r="H2" s="145"/>
      <c r="I2" s="145"/>
      <c r="J2" s="145"/>
    </row>
    <row r="3" spans="2:12">
      <c r="B3" s="137"/>
      <c r="C3" s="137"/>
      <c r="D3" s="137"/>
      <c r="E3" s="137"/>
      <c r="F3" s="137"/>
      <c r="G3" s="137"/>
      <c r="H3" s="137"/>
      <c r="I3" s="137"/>
      <c r="J3" s="137"/>
    </row>
    <row r="4" spans="2:12" ht="50.1" customHeight="1">
      <c r="B4" s="146" t="s">
        <v>96</v>
      </c>
      <c r="C4" s="146"/>
      <c r="D4" s="146"/>
      <c r="E4" s="146"/>
      <c r="F4" s="146"/>
      <c r="G4" s="146"/>
      <c r="H4" s="146"/>
      <c r="I4" s="146"/>
      <c r="J4" s="146"/>
    </row>
    <row r="5" spans="2:12" ht="50.1" customHeight="1">
      <c r="B5" s="146"/>
      <c r="C5" s="146"/>
      <c r="D5" s="146"/>
      <c r="E5" s="146"/>
      <c r="F5" s="146"/>
      <c r="G5" s="146"/>
      <c r="H5" s="146"/>
      <c r="I5" s="146"/>
      <c r="J5" s="146"/>
    </row>
    <row r="6" spans="2:12">
      <c r="B6" s="138"/>
      <c r="C6" s="138"/>
      <c r="D6" s="138"/>
      <c r="E6" s="138"/>
      <c r="F6" s="138"/>
      <c r="G6" s="138"/>
      <c r="H6" s="138"/>
      <c r="I6" s="138"/>
      <c r="J6" s="138"/>
    </row>
    <row r="7" spans="2:12" ht="19.95" customHeight="1">
      <c r="B7" s="146" t="s">
        <v>97</v>
      </c>
      <c r="C7" s="146"/>
      <c r="D7" s="146"/>
      <c r="E7" s="146"/>
      <c r="F7" s="146"/>
      <c r="G7" s="146"/>
      <c r="H7" s="146"/>
      <c r="I7" s="146"/>
      <c r="J7" s="146"/>
    </row>
    <row r="8" spans="2:12" ht="19.95" customHeight="1">
      <c r="B8" s="146"/>
      <c r="C8" s="146"/>
      <c r="D8" s="146"/>
      <c r="E8" s="146"/>
      <c r="F8" s="146"/>
      <c r="G8" s="146"/>
      <c r="H8" s="146"/>
      <c r="I8" s="146"/>
      <c r="J8" s="146"/>
    </row>
    <row r="9" spans="2:12" ht="19.95" customHeight="1">
      <c r="B9" s="146"/>
      <c r="C9" s="146"/>
      <c r="D9" s="146"/>
      <c r="E9" s="146"/>
      <c r="F9" s="146"/>
      <c r="G9" s="146"/>
      <c r="H9" s="146"/>
      <c r="I9" s="146"/>
      <c r="J9" s="146"/>
      <c r="L9" s="11"/>
    </row>
    <row r="10" spans="2:12" ht="19.95" customHeight="1">
      <c r="B10" s="146"/>
      <c r="C10" s="146"/>
      <c r="D10" s="146"/>
      <c r="E10" s="146"/>
      <c r="F10" s="146"/>
      <c r="G10" s="146"/>
      <c r="H10" s="146"/>
      <c r="I10" s="146"/>
      <c r="J10" s="146"/>
    </row>
    <row r="11" spans="2:12">
      <c r="B11" s="138"/>
      <c r="C11" s="138"/>
      <c r="D11" s="138"/>
      <c r="E11" s="138"/>
      <c r="F11" s="138"/>
      <c r="G11" s="138"/>
      <c r="H11" s="138"/>
      <c r="I11" s="138"/>
      <c r="J11" s="138"/>
    </row>
    <row r="12" spans="2:12" ht="12.75" customHeight="1">
      <c r="B12" s="139" t="s">
        <v>66</v>
      </c>
      <c r="C12" s="139"/>
      <c r="D12" s="139"/>
      <c r="E12" s="139"/>
      <c r="F12" s="139"/>
      <c r="G12" s="139"/>
      <c r="H12" s="139"/>
      <c r="I12" s="139"/>
      <c r="J12" s="139"/>
    </row>
    <row r="13" spans="2:12" ht="114" customHeight="1">
      <c r="B13" s="139"/>
      <c r="C13" s="139"/>
      <c r="D13" s="139"/>
      <c r="E13" s="139"/>
      <c r="F13" s="139"/>
      <c r="G13" s="139"/>
      <c r="H13" s="139"/>
      <c r="I13" s="139"/>
      <c r="J13" s="139"/>
      <c r="L13" s="12"/>
    </row>
    <row r="14" spans="2:12">
      <c r="B14" s="138"/>
      <c r="C14" s="138"/>
      <c r="D14" s="138"/>
      <c r="E14" s="138"/>
      <c r="F14" s="138"/>
      <c r="G14" s="138"/>
      <c r="H14" s="138"/>
      <c r="I14" s="138"/>
      <c r="J14" s="138"/>
    </row>
    <row r="15" spans="2:12" ht="13.5" customHeight="1">
      <c r="B15" s="139" t="s">
        <v>23</v>
      </c>
      <c r="C15" s="139"/>
      <c r="D15" s="139"/>
      <c r="E15" s="139"/>
      <c r="F15" s="138"/>
      <c r="G15" s="140" t="s">
        <v>1</v>
      </c>
      <c r="H15" s="141"/>
      <c r="I15" s="141"/>
      <c r="J15" s="142"/>
    </row>
    <row r="16" spans="2:12" ht="65.099999999999994" customHeight="1">
      <c r="B16" s="143" t="s">
        <v>5</v>
      </c>
      <c r="C16" s="143"/>
      <c r="D16" s="76" t="s">
        <v>6</v>
      </c>
      <c r="E16" s="13" t="s">
        <v>7</v>
      </c>
      <c r="F16" s="138"/>
      <c r="G16" s="139" t="s">
        <v>141</v>
      </c>
      <c r="H16" s="139"/>
      <c r="I16" s="139"/>
      <c r="J16" s="139"/>
      <c r="L16" s="14"/>
    </row>
    <row r="17" spans="2:12" ht="151.19999999999999" customHeight="1">
      <c r="B17" s="144">
        <f>+'II parte'!G9</f>
        <v>42388</v>
      </c>
      <c r="C17" s="144"/>
      <c r="D17" s="77">
        <f>+'II parte'!H27</f>
        <v>42632</v>
      </c>
      <c r="E17" s="15">
        <f>+D17-B17</f>
        <v>244</v>
      </c>
      <c r="F17" s="138"/>
      <c r="G17" s="139"/>
      <c r="H17" s="139"/>
      <c r="I17" s="139"/>
      <c r="J17" s="139"/>
      <c r="L17" s="14"/>
    </row>
    <row r="18" spans="2:12">
      <c r="B18" s="138"/>
      <c r="C18" s="138"/>
      <c r="D18" s="138"/>
      <c r="E18" s="138"/>
      <c r="F18" s="138"/>
      <c r="G18" s="138"/>
      <c r="H18" s="138"/>
      <c r="I18" s="138"/>
      <c r="J18" s="138"/>
    </row>
    <row r="19" spans="2:12">
      <c r="B19" s="131" t="s">
        <v>65</v>
      </c>
      <c r="C19" s="132"/>
      <c r="D19" s="132"/>
      <c r="E19" s="132"/>
      <c r="F19" s="132"/>
      <c r="G19" s="132"/>
      <c r="H19" s="132"/>
      <c r="I19" s="132"/>
      <c r="J19" s="133"/>
    </row>
    <row r="20" spans="2:12" ht="17.399999999999999">
      <c r="B20" s="134"/>
      <c r="C20" s="135"/>
      <c r="D20" s="135"/>
      <c r="E20" s="135"/>
      <c r="F20" s="135"/>
      <c r="G20" s="135"/>
      <c r="H20" s="135"/>
      <c r="I20" s="135"/>
      <c r="J20" s="136"/>
      <c r="L20" s="14"/>
    </row>
    <row r="21" spans="2:12">
      <c r="B21" s="138"/>
      <c r="C21" s="138"/>
      <c r="D21" s="138"/>
      <c r="E21" s="138"/>
      <c r="F21" s="138"/>
      <c r="G21" s="138"/>
      <c r="H21" s="138"/>
      <c r="I21" s="138"/>
      <c r="J21" s="138"/>
    </row>
    <row r="22" spans="2:12" ht="35.1" customHeight="1">
      <c r="B22" s="131" t="s">
        <v>124</v>
      </c>
      <c r="C22" s="132"/>
      <c r="D22" s="132"/>
      <c r="E22" s="132"/>
      <c r="F22" s="132"/>
      <c r="G22" s="132"/>
      <c r="H22" s="132"/>
      <c r="I22" s="132"/>
      <c r="J22" s="133"/>
    </row>
    <row r="23" spans="2:12" ht="35.1" customHeight="1">
      <c r="B23" s="134"/>
      <c r="C23" s="135"/>
      <c r="D23" s="135"/>
      <c r="E23" s="135"/>
      <c r="F23" s="135"/>
      <c r="G23" s="135"/>
      <c r="H23" s="135"/>
      <c r="I23" s="135"/>
      <c r="J23" s="136"/>
      <c r="L23" s="14"/>
    </row>
    <row r="24" spans="2:12">
      <c r="B24" s="138"/>
      <c r="C24" s="138"/>
      <c r="D24" s="138"/>
      <c r="E24" s="138"/>
      <c r="F24" s="138"/>
      <c r="G24" s="138"/>
      <c r="H24" s="138"/>
      <c r="I24" s="138"/>
      <c r="J24" s="138"/>
    </row>
    <row r="25" spans="2:12" ht="17.399999999999999">
      <c r="B25" s="131" t="s">
        <v>98</v>
      </c>
      <c r="C25" s="132"/>
      <c r="D25" s="132"/>
      <c r="E25" s="132"/>
      <c r="F25" s="132"/>
      <c r="G25" s="132"/>
      <c r="H25" s="132"/>
      <c r="I25" s="132"/>
      <c r="J25" s="133"/>
      <c r="L25" s="14"/>
    </row>
    <row r="26" spans="2:12" ht="23.4" customHeight="1">
      <c r="B26" s="134"/>
      <c r="C26" s="135"/>
      <c r="D26" s="135"/>
      <c r="E26" s="135"/>
      <c r="F26" s="135"/>
      <c r="G26" s="135"/>
      <c r="H26" s="135"/>
      <c r="I26" s="135"/>
      <c r="J26" s="136"/>
    </row>
    <row r="27" spans="2:12">
      <c r="B27" s="138"/>
      <c r="C27" s="138"/>
      <c r="D27" s="138"/>
      <c r="E27" s="138"/>
      <c r="F27" s="138"/>
      <c r="G27" s="138"/>
      <c r="H27" s="138"/>
      <c r="I27" s="138"/>
      <c r="J27" s="138"/>
    </row>
    <row r="28" spans="2:12" ht="19.5" customHeight="1">
      <c r="B28" s="131" t="s">
        <v>99</v>
      </c>
      <c r="C28" s="132"/>
      <c r="D28" s="132"/>
      <c r="E28" s="132"/>
      <c r="F28" s="132"/>
      <c r="G28" s="132"/>
      <c r="H28" s="132"/>
      <c r="I28" s="132"/>
      <c r="J28" s="133"/>
    </row>
    <row r="29" spans="2:12" ht="21.6" customHeight="1">
      <c r="B29" s="134"/>
      <c r="C29" s="135"/>
      <c r="D29" s="135"/>
      <c r="E29" s="135"/>
      <c r="F29" s="135"/>
      <c r="G29" s="135"/>
      <c r="H29" s="135"/>
      <c r="I29" s="135"/>
      <c r="J29" s="136"/>
    </row>
    <row r="30" spans="2:12">
      <c r="B30" s="137"/>
      <c r="C30" s="137"/>
      <c r="D30" s="137"/>
      <c r="E30" s="137"/>
      <c r="F30" s="137"/>
      <c r="G30" s="137"/>
      <c r="H30" s="137"/>
      <c r="I30" s="137"/>
      <c r="J30" s="137"/>
    </row>
    <row r="31" spans="2:12" hidden="1"/>
  </sheetData>
  <mergeCells count="23">
    <mergeCell ref="B11:J11"/>
    <mergeCell ref="B2:J2"/>
    <mergeCell ref="B4:J5"/>
    <mergeCell ref="B7:J10"/>
    <mergeCell ref="B6:J6"/>
    <mergeCell ref="B3:J3"/>
    <mergeCell ref="B12:J13"/>
    <mergeCell ref="B19:J20"/>
    <mergeCell ref="B22:J23"/>
    <mergeCell ref="B18:J18"/>
    <mergeCell ref="B21:J21"/>
    <mergeCell ref="F15:F17"/>
    <mergeCell ref="B14:J14"/>
    <mergeCell ref="G15:J15"/>
    <mergeCell ref="B16:C16"/>
    <mergeCell ref="G16:J17"/>
    <mergeCell ref="B17:C17"/>
    <mergeCell ref="B15:E15"/>
    <mergeCell ref="B28:J29"/>
    <mergeCell ref="B30:J30"/>
    <mergeCell ref="B27:J27"/>
    <mergeCell ref="B24:J24"/>
    <mergeCell ref="B25:J2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9"/>
  <sheetViews>
    <sheetView showGridLines="0" topLeftCell="A37" zoomScaleNormal="100" workbookViewId="0">
      <selection activeCell="G12" sqref="G12"/>
    </sheetView>
  </sheetViews>
  <sheetFormatPr baseColWidth="10" defaultColWidth="3.109375" defaultRowHeight="16.8" outlineLevelRow="1"/>
  <cols>
    <col min="1" max="2" width="3" style="24" customWidth="1"/>
    <col min="3" max="4" width="3" style="69" customWidth="1"/>
    <col min="5" max="5" width="47.44140625" style="62" customWidth="1"/>
    <col min="6" max="6" width="21.44140625" style="62" customWidth="1"/>
    <col min="7" max="7" width="19.109375" style="70" customWidth="1"/>
    <col min="8" max="8" width="16.6640625" style="70" customWidth="1"/>
    <col min="9" max="9" width="8.5546875" style="71" customWidth="1"/>
    <col min="10" max="10" width="11.6640625" style="71" customWidth="1"/>
    <col min="11" max="11" width="13.109375" style="25" customWidth="1"/>
    <col min="12" max="12" width="7.109375" style="25" customWidth="1"/>
    <col min="13" max="13" width="13.33203125" style="25" customWidth="1"/>
    <col min="14" max="14" width="36.6640625" style="26" customWidth="1"/>
    <col min="15" max="16384" width="3.109375" style="24"/>
  </cols>
  <sheetData>
    <row r="2" spans="1:15" ht="13.95" customHeight="1">
      <c r="A2" s="156" t="s">
        <v>24</v>
      </c>
      <c r="B2" s="156"/>
      <c r="C2" s="156"/>
      <c r="D2" s="156"/>
      <c r="E2" s="156"/>
      <c r="F2" s="156"/>
      <c r="G2" s="156"/>
      <c r="H2" s="156"/>
      <c r="I2" s="156"/>
      <c r="J2" s="156"/>
      <c r="K2" s="156"/>
      <c r="L2" s="23"/>
      <c r="M2" s="23"/>
      <c r="N2" s="23"/>
    </row>
    <row r="3" spans="1:15" ht="21" customHeight="1">
      <c r="A3" s="156"/>
      <c r="B3" s="156"/>
      <c r="C3" s="156"/>
      <c r="D3" s="156"/>
      <c r="E3" s="156"/>
      <c r="F3" s="156"/>
      <c r="G3" s="156"/>
      <c r="H3" s="156"/>
      <c r="I3" s="156"/>
      <c r="J3" s="156"/>
      <c r="K3" s="156"/>
      <c r="L3" s="23"/>
      <c r="M3" s="23"/>
      <c r="N3" s="23"/>
    </row>
    <row r="4" spans="1:15" ht="18.75" customHeight="1">
      <c r="A4" s="156"/>
      <c r="B4" s="156"/>
      <c r="C4" s="156"/>
      <c r="D4" s="156"/>
      <c r="E4" s="156"/>
      <c r="F4" s="156"/>
      <c r="G4" s="156"/>
      <c r="H4" s="156"/>
      <c r="I4" s="156"/>
      <c r="J4" s="156"/>
      <c r="K4" s="156"/>
      <c r="L4" s="23"/>
      <c r="M4" s="23"/>
      <c r="N4" s="23"/>
    </row>
    <row r="5" spans="1:15">
      <c r="A5" s="156"/>
      <c r="B5" s="156"/>
      <c r="C5" s="156"/>
      <c r="D5" s="156"/>
      <c r="E5" s="156"/>
      <c r="F5" s="156"/>
      <c r="G5" s="156"/>
      <c r="H5" s="156"/>
      <c r="I5" s="156"/>
      <c r="J5" s="156"/>
      <c r="K5" s="156"/>
    </row>
    <row r="6" spans="1:15" ht="13.8">
      <c r="A6" s="27"/>
      <c r="B6" s="27"/>
      <c r="C6" s="73"/>
      <c r="D6" s="73"/>
      <c r="E6" s="58"/>
      <c r="F6" s="58"/>
      <c r="G6" s="59"/>
      <c r="H6" s="59"/>
      <c r="I6" s="56"/>
      <c r="J6" s="56"/>
      <c r="K6" s="16"/>
      <c r="L6" s="16"/>
      <c r="M6" s="16"/>
      <c r="N6" s="17"/>
    </row>
    <row r="7" spans="1:15" s="30" customFormat="1" ht="25.5" customHeight="1">
      <c r="A7" s="28" t="s">
        <v>8</v>
      </c>
      <c r="B7" s="28"/>
      <c r="C7" s="74"/>
      <c r="D7" s="74"/>
      <c r="E7" s="60" t="s">
        <v>25</v>
      </c>
      <c r="F7" s="60" t="s">
        <v>68</v>
      </c>
      <c r="G7" s="61" t="s">
        <v>2</v>
      </c>
      <c r="H7" s="61" t="s">
        <v>4</v>
      </c>
      <c r="I7" s="60" t="s">
        <v>7</v>
      </c>
      <c r="J7" s="60" t="s">
        <v>33</v>
      </c>
      <c r="K7" s="19" t="s">
        <v>3</v>
      </c>
      <c r="L7" s="18"/>
      <c r="M7" s="18"/>
      <c r="N7" s="29"/>
    </row>
    <row r="8" spans="1:15" ht="15.75" customHeight="1">
      <c r="B8" s="20"/>
      <c r="F8" s="63"/>
      <c r="G8" s="64"/>
      <c r="H8" s="64"/>
      <c r="I8" s="65"/>
      <c r="J8" s="65"/>
      <c r="K8" s="106">
        <f>+(K10+K21+K27)/3</f>
        <v>0.86443333333333339</v>
      </c>
      <c r="L8" s="20"/>
      <c r="M8" s="20"/>
      <c r="O8" s="25"/>
    </row>
    <row r="9" spans="1:15" s="41" customFormat="1" ht="43.2" customHeight="1">
      <c r="A9" s="39"/>
      <c r="B9" s="157" t="s">
        <v>129</v>
      </c>
      <c r="C9" s="157"/>
      <c r="D9" s="157"/>
      <c r="E9" s="157"/>
      <c r="F9" s="120"/>
      <c r="G9" s="55">
        <f>+G10</f>
        <v>42388</v>
      </c>
      <c r="H9" s="55">
        <f>+H38</f>
        <v>42632</v>
      </c>
      <c r="I9" s="66">
        <f>+H9-G9</f>
        <v>244</v>
      </c>
      <c r="J9" s="66">
        <f>+J21+J27+J10</f>
        <v>169</v>
      </c>
      <c r="K9" s="91"/>
      <c r="L9" s="21"/>
      <c r="M9" s="22"/>
      <c r="N9" s="40"/>
    </row>
    <row r="10" spans="1:15" s="38" customFormat="1" ht="15">
      <c r="A10" s="34"/>
      <c r="B10" s="94"/>
      <c r="C10" s="102" t="s">
        <v>102</v>
      </c>
      <c r="D10" s="95"/>
      <c r="E10" s="96"/>
      <c r="F10" s="97"/>
      <c r="G10" s="98">
        <f>+G12</f>
        <v>42388</v>
      </c>
      <c r="H10" s="98">
        <f>+H19</f>
        <v>42423</v>
      </c>
      <c r="I10" s="100">
        <f>+H10-G10</f>
        <v>35</v>
      </c>
      <c r="J10" s="99">
        <v>30</v>
      </c>
      <c r="K10" s="90">
        <f>+K11+K15</f>
        <v>1</v>
      </c>
      <c r="L10" s="35"/>
      <c r="M10" s="36"/>
      <c r="N10" s="37"/>
    </row>
    <row r="11" spans="1:15" s="38" customFormat="1" ht="13.2" outlineLevel="1">
      <c r="A11" s="34"/>
      <c r="B11" s="34"/>
      <c r="C11" s="75"/>
      <c r="D11" s="111" t="s">
        <v>109</v>
      </c>
      <c r="E11" s="67"/>
      <c r="G11" s="46"/>
      <c r="H11" s="46"/>
      <c r="I11" s="72">
        <v>1</v>
      </c>
      <c r="J11" s="56"/>
      <c r="K11" s="101">
        <f>+K12+K13+K14</f>
        <v>0.5</v>
      </c>
      <c r="L11" s="35"/>
      <c r="M11" s="36"/>
      <c r="N11" s="37"/>
    </row>
    <row r="12" spans="1:15" s="38" customFormat="1" ht="52.8" outlineLevel="1">
      <c r="A12" s="34"/>
      <c r="B12" s="34"/>
      <c r="C12" s="75"/>
      <c r="D12" s="75"/>
      <c r="E12" s="68" t="s">
        <v>121</v>
      </c>
      <c r="F12" s="115" t="s">
        <v>103</v>
      </c>
      <c r="G12" s="46">
        <v>42388</v>
      </c>
      <c r="H12" s="46">
        <v>42405</v>
      </c>
      <c r="I12" s="116">
        <f>+H12-G12</f>
        <v>17</v>
      </c>
      <c r="J12" s="56">
        <v>14</v>
      </c>
      <c r="K12" s="93">
        <v>0.16666666666666669</v>
      </c>
      <c r="L12" s="35"/>
      <c r="M12" s="36"/>
      <c r="N12" s="37"/>
    </row>
    <row r="13" spans="1:15" s="38" customFormat="1" ht="13.2" outlineLevel="1">
      <c r="A13" s="34"/>
      <c r="B13" s="34"/>
      <c r="C13" s="75"/>
      <c r="D13" s="75"/>
      <c r="E13" s="68" t="s">
        <v>105</v>
      </c>
      <c r="F13" s="44" t="s">
        <v>115</v>
      </c>
      <c r="G13" s="46">
        <v>42401</v>
      </c>
      <c r="H13" s="46">
        <v>42405</v>
      </c>
      <c r="I13" s="116">
        <f t="shared" ref="I13:I20" si="0">+H13-G13</f>
        <v>4</v>
      </c>
      <c r="J13" s="56">
        <v>5</v>
      </c>
      <c r="K13" s="93">
        <v>0.16666666666666669</v>
      </c>
      <c r="L13" s="35"/>
      <c r="M13" s="36"/>
      <c r="N13" s="37"/>
    </row>
    <row r="14" spans="1:15" s="38" customFormat="1" ht="13.2" outlineLevel="1">
      <c r="A14" s="34"/>
      <c r="B14" s="34"/>
      <c r="C14" s="75"/>
      <c r="D14" s="75"/>
      <c r="E14" s="67" t="s">
        <v>106</v>
      </c>
      <c r="F14" s="44" t="s">
        <v>115</v>
      </c>
      <c r="G14" s="46">
        <v>42408</v>
      </c>
      <c r="H14" s="46">
        <v>42416</v>
      </c>
      <c r="I14" s="116">
        <f t="shared" si="0"/>
        <v>8</v>
      </c>
      <c r="J14" s="56">
        <v>7</v>
      </c>
      <c r="K14" s="93">
        <v>0.16666666666666669</v>
      </c>
      <c r="L14" s="35"/>
      <c r="M14" s="36"/>
      <c r="N14" s="37"/>
    </row>
    <row r="15" spans="1:15" s="38" customFormat="1" ht="13.2" outlineLevel="1">
      <c r="A15" s="34"/>
      <c r="B15" s="34"/>
      <c r="C15" s="67"/>
      <c r="D15" s="111" t="s">
        <v>108</v>
      </c>
      <c r="E15" s="67"/>
      <c r="F15" s="44"/>
      <c r="G15" s="46"/>
      <c r="H15" s="46"/>
      <c r="I15" s="116"/>
      <c r="J15" s="56"/>
      <c r="K15" s="101">
        <v>0.5</v>
      </c>
      <c r="L15" s="35"/>
      <c r="M15" s="36"/>
      <c r="N15" s="37"/>
    </row>
    <row r="16" spans="1:15" s="38" customFormat="1" ht="26.4" outlineLevel="1">
      <c r="A16" s="34"/>
      <c r="B16" s="34"/>
      <c r="C16" s="75"/>
      <c r="D16" s="75"/>
      <c r="E16" s="68" t="s">
        <v>107</v>
      </c>
      <c r="F16" s="44" t="s">
        <v>120</v>
      </c>
      <c r="G16" s="46">
        <v>42408</v>
      </c>
      <c r="H16" s="46">
        <v>42411</v>
      </c>
      <c r="I16" s="116">
        <f>+H16-G16</f>
        <v>3</v>
      </c>
      <c r="J16" s="56">
        <v>4</v>
      </c>
      <c r="K16" s="93">
        <v>0.1</v>
      </c>
      <c r="L16" s="35"/>
      <c r="M16" s="36"/>
      <c r="N16" s="37"/>
    </row>
    <row r="17" spans="1:14" s="38" customFormat="1" ht="52.8" outlineLevel="1">
      <c r="A17" s="34"/>
      <c r="B17" s="34"/>
      <c r="C17" s="75"/>
      <c r="D17" s="75"/>
      <c r="E17" s="68" t="s">
        <v>125</v>
      </c>
      <c r="F17" s="115" t="s">
        <v>103</v>
      </c>
      <c r="G17" s="46">
        <v>42417</v>
      </c>
      <c r="H17" s="46">
        <v>42429</v>
      </c>
      <c r="I17" s="116">
        <f t="shared" si="0"/>
        <v>12</v>
      </c>
      <c r="J17" s="56">
        <v>9</v>
      </c>
      <c r="K17" s="93">
        <v>0.1</v>
      </c>
      <c r="L17" s="35"/>
      <c r="M17" s="36"/>
      <c r="N17" s="37"/>
    </row>
    <row r="18" spans="1:14" s="38" customFormat="1" ht="13.2" outlineLevel="1">
      <c r="A18" s="34"/>
      <c r="B18" s="34"/>
      <c r="C18" s="75"/>
      <c r="E18" s="38" t="s">
        <v>110</v>
      </c>
      <c r="F18" s="44" t="s">
        <v>115</v>
      </c>
      <c r="G18" s="46">
        <v>42417</v>
      </c>
      <c r="H18" s="46">
        <v>42423</v>
      </c>
      <c r="I18" s="116">
        <f t="shared" si="0"/>
        <v>6</v>
      </c>
      <c r="J18" s="56">
        <v>5</v>
      </c>
      <c r="K18" s="93">
        <v>0.1</v>
      </c>
      <c r="L18" s="35"/>
      <c r="M18" s="36"/>
      <c r="N18" s="37"/>
    </row>
    <row r="19" spans="1:14" s="38" customFormat="1" ht="13.2" outlineLevel="1">
      <c r="A19" s="34"/>
      <c r="B19" s="34"/>
      <c r="C19" s="75"/>
      <c r="E19" s="38" t="s">
        <v>111</v>
      </c>
      <c r="F19" s="44" t="s">
        <v>115</v>
      </c>
      <c r="G19" s="46">
        <v>42417</v>
      </c>
      <c r="H19" s="46">
        <v>42423</v>
      </c>
      <c r="I19" s="116">
        <f t="shared" si="0"/>
        <v>6</v>
      </c>
      <c r="J19" s="56">
        <v>5</v>
      </c>
      <c r="K19" s="93">
        <v>0.1</v>
      </c>
      <c r="L19" s="35"/>
      <c r="M19" s="36"/>
      <c r="N19" s="37"/>
    </row>
    <row r="20" spans="1:14" s="38" customFormat="1" ht="26.4" outlineLevel="1">
      <c r="A20" s="34"/>
      <c r="B20" s="34"/>
      <c r="C20" s="75"/>
      <c r="E20" s="38" t="s">
        <v>123</v>
      </c>
      <c r="F20" s="44" t="s">
        <v>122</v>
      </c>
      <c r="G20" s="46">
        <v>42388</v>
      </c>
      <c r="H20" s="46">
        <v>42398</v>
      </c>
      <c r="I20" s="116">
        <f t="shared" si="0"/>
        <v>10</v>
      </c>
      <c r="J20" s="56">
        <v>9</v>
      </c>
      <c r="K20" s="93">
        <v>0.1</v>
      </c>
      <c r="L20" s="35"/>
      <c r="M20" s="36"/>
      <c r="N20" s="37"/>
    </row>
    <row r="21" spans="1:14" s="38" customFormat="1" ht="15">
      <c r="A21" s="34"/>
      <c r="B21" s="94"/>
      <c r="C21" s="102" t="s">
        <v>118</v>
      </c>
      <c r="D21" s="96"/>
      <c r="E21" s="96"/>
      <c r="F21" s="97"/>
      <c r="G21" s="98">
        <f>+G23</f>
        <v>42430</v>
      </c>
      <c r="H21" s="98">
        <f>+H26</f>
        <v>42475</v>
      </c>
      <c r="I21" s="100">
        <f>+H21-G21</f>
        <v>45</v>
      </c>
      <c r="J21" s="100">
        <f>+SUM(J23:J26)</f>
        <v>21</v>
      </c>
      <c r="K21" s="90">
        <f>+K22+K23+K24+K25+K26</f>
        <v>1</v>
      </c>
      <c r="L21" s="35"/>
      <c r="M21" s="36"/>
      <c r="N21" s="37"/>
    </row>
    <row r="22" spans="1:14" s="38" customFormat="1" ht="13.2" outlineLevel="1">
      <c r="A22" s="34"/>
      <c r="B22" s="34"/>
      <c r="C22" s="75"/>
      <c r="D22" s="111" t="s">
        <v>104</v>
      </c>
      <c r="E22" s="68"/>
      <c r="F22" s="44"/>
      <c r="G22" s="46"/>
      <c r="H22" s="46"/>
      <c r="I22" s="72">
        <v>1</v>
      </c>
      <c r="J22" s="56"/>
      <c r="K22" s="92">
        <v>0.2</v>
      </c>
      <c r="L22" s="35"/>
      <c r="M22" s="36"/>
      <c r="N22" s="37"/>
    </row>
    <row r="23" spans="1:14" s="38" customFormat="1" ht="58.2" customHeight="1" outlineLevel="1">
      <c r="A23" s="34"/>
      <c r="B23" s="34"/>
      <c r="C23" s="75"/>
      <c r="D23" s="111"/>
      <c r="E23" s="68" t="s">
        <v>112</v>
      </c>
      <c r="F23" s="44" t="s">
        <v>116</v>
      </c>
      <c r="G23" s="46">
        <v>42430</v>
      </c>
      <c r="H23" s="46">
        <v>42447</v>
      </c>
      <c r="I23" s="116">
        <f>+H23-G23</f>
        <v>17</v>
      </c>
      <c r="J23" s="56">
        <v>14</v>
      </c>
      <c r="K23" s="92">
        <v>0.2</v>
      </c>
      <c r="L23" s="35"/>
      <c r="M23" s="36"/>
      <c r="N23" s="37"/>
    </row>
    <row r="24" spans="1:14" s="38" customFormat="1" ht="13.2" outlineLevel="1">
      <c r="A24" s="34"/>
      <c r="B24" s="34"/>
      <c r="C24" s="75"/>
      <c r="D24" s="111"/>
      <c r="E24" s="68" t="s">
        <v>113</v>
      </c>
      <c r="F24" s="44" t="s">
        <v>115</v>
      </c>
      <c r="G24" s="46">
        <v>42464</v>
      </c>
      <c r="H24" s="46">
        <v>42468</v>
      </c>
      <c r="I24" s="116">
        <f t="shared" ref="I24:I26" si="1">+H24-G24</f>
        <v>4</v>
      </c>
      <c r="J24" s="56">
        <v>5</v>
      </c>
      <c r="K24" s="92">
        <v>0.2</v>
      </c>
      <c r="L24" s="35"/>
      <c r="M24" s="36"/>
      <c r="N24" s="37"/>
    </row>
    <row r="25" spans="1:14" s="38" customFormat="1" ht="26.4" outlineLevel="1">
      <c r="A25" s="34"/>
      <c r="B25" s="34"/>
      <c r="C25" s="75"/>
      <c r="D25" s="111"/>
      <c r="E25" s="68" t="s">
        <v>114</v>
      </c>
      <c r="F25" s="44" t="s">
        <v>69</v>
      </c>
      <c r="G25" s="46">
        <v>42472</v>
      </c>
      <c r="H25" s="46">
        <v>42472</v>
      </c>
      <c r="I25" s="116">
        <f>+H25-G25</f>
        <v>0</v>
      </c>
      <c r="J25" s="56">
        <v>1</v>
      </c>
      <c r="K25" s="92">
        <v>0.2</v>
      </c>
      <c r="L25" s="35"/>
      <c r="M25" s="36"/>
      <c r="N25" s="37"/>
    </row>
    <row r="26" spans="1:14" s="38" customFormat="1" ht="26.4" outlineLevel="1">
      <c r="A26" s="34"/>
      <c r="B26" s="34"/>
      <c r="C26" s="75"/>
      <c r="D26" s="111"/>
      <c r="E26" s="68" t="s">
        <v>117</v>
      </c>
      <c r="F26" s="44" t="s">
        <v>70</v>
      </c>
      <c r="G26" s="46">
        <v>42475</v>
      </c>
      <c r="H26" s="46">
        <v>42475</v>
      </c>
      <c r="I26" s="116">
        <f t="shared" si="1"/>
        <v>0</v>
      </c>
      <c r="J26" s="56">
        <v>1</v>
      </c>
      <c r="K26" s="92">
        <v>0.2</v>
      </c>
      <c r="L26" s="35"/>
      <c r="M26" s="36"/>
      <c r="N26" s="37"/>
    </row>
    <row r="27" spans="1:14" s="54" customFormat="1" ht="34.950000000000003" customHeight="1">
      <c r="A27" s="52"/>
      <c r="B27" s="102" t="s">
        <v>32</v>
      </c>
      <c r="C27" s="94"/>
      <c r="D27" s="94"/>
      <c r="E27" s="103"/>
      <c r="F27" s="97"/>
      <c r="G27" s="104">
        <f>+G28</f>
        <v>42478</v>
      </c>
      <c r="H27" s="104">
        <f>+H38</f>
        <v>42632</v>
      </c>
      <c r="I27" s="99">
        <f>+H27-G27</f>
        <v>154</v>
      </c>
      <c r="J27" s="99">
        <f>+J28</f>
        <v>118</v>
      </c>
      <c r="K27" s="90">
        <f>+K28+K29+K30+K31+K32+K33+K34+K36+K37</f>
        <v>0.59330000000000005</v>
      </c>
      <c r="L27" s="47"/>
      <c r="M27" s="48"/>
      <c r="N27" s="53"/>
    </row>
    <row r="28" spans="1:14" s="54" customFormat="1" ht="29.4" customHeight="1" outlineLevel="1">
      <c r="A28" s="52"/>
      <c r="B28" s="45"/>
      <c r="C28" s="75"/>
      <c r="D28" s="111"/>
      <c r="E28" s="112" t="s">
        <v>76</v>
      </c>
      <c r="F28" s="44" t="s">
        <v>126</v>
      </c>
      <c r="G28" s="46">
        <v>42478</v>
      </c>
      <c r="H28" s="46">
        <v>42632</v>
      </c>
      <c r="I28" s="116">
        <f>+H28-G28</f>
        <v>154</v>
      </c>
      <c r="J28" s="56">
        <f>12+22+22+20+21+21</f>
        <v>118</v>
      </c>
      <c r="K28" s="110">
        <v>0.09</v>
      </c>
      <c r="L28" s="47"/>
      <c r="M28" s="48"/>
      <c r="N28" s="53"/>
    </row>
    <row r="29" spans="1:14" s="54" customFormat="1" ht="26.4" outlineLevel="1">
      <c r="A29" s="52"/>
      <c r="B29" s="45"/>
      <c r="C29" s="75"/>
      <c r="D29" s="75"/>
      <c r="E29" s="112" t="s">
        <v>72</v>
      </c>
      <c r="F29" s="44" t="s">
        <v>70</v>
      </c>
      <c r="G29" s="46">
        <v>42478</v>
      </c>
      <c r="H29" s="46">
        <v>42632</v>
      </c>
      <c r="I29" s="116">
        <f t="shared" ref="I29:I36" si="2">+H29-G29</f>
        <v>154</v>
      </c>
      <c r="J29" s="56">
        <v>118</v>
      </c>
      <c r="K29" s="110">
        <v>0.09</v>
      </c>
      <c r="L29" s="47"/>
      <c r="M29" s="48"/>
      <c r="N29" s="53"/>
    </row>
    <row r="30" spans="1:14" s="54" customFormat="1" ht="26.4" outlineLevel="1">
      <c r="A30" s="52"/>
      <c r="B30" s="45"/>
      <c r="C30" s="75"/>
      <c r="D30" s="75"/>
      <c r="E30" s="112" t="s">
        <v>73</v>
      </c>
      <c r="F30" s="44" t="s">
        <v>119</v>
      </c>
      <c r="G30" s="46">
        <v>42551</v>
      </c>
      <c r="H30" s="46">
        <v>42572</v>
      </c>
      <c r="I30" s="116">
        <f t="shared" si="2"/>
        <v>21</v>
      </c>
      <c r="J30" s="56">
        <v>16</v>
      </c>
      <c r="K30" s="110">
        <v>0.1</v>
      </c>
      <c r="L30" s="47"/>
      <c r="M30" s="48"/>
      <c r="N30" s="53"/>
    </row>
    <row r="31" spans="1:14" s="54" customFormat="1" ht="15" outlineLevel="1">
      <c r="A31" s="52"/>
      <c r="B31" s="45"/>
      <c r="C31" s="75"/>
      <c r="D31" s="75"/>
      <c r="E31" s="112" t="s">
        <v>133</v>
      </c>
      <c r="F31" s="44" t="s">
        <v>127</v>
      </c>
      <c r="G31" s="46">
        <v>42604</v>
      </c>
      <c r="H31" s="46">
        <v>42705</v>
      </c>
      <c r="I31" s="116">
        <f t="shared" si="2"/>
        <v>101</v>
      </c>
      <c r="J31" s="56">
        <v>73</v>
      </c>
      <c r="K31" s="110">
        <v>0.1</v>
      </c>
      <c r="L31" s="47"/>
      <c r="M31" s="48"/>
      <c r="N31" s="53"/>
    </row>
    <row r="32" spans="1:14" s="54" customFormat="1" ht="15" outlineLevel="1">
      <c r="A32" s="52"/>
      <c r="B32" s="45"/>
      <c r="C32" s="75"/>
      <c r="D32" s="75"/>
      <c r="E32" s="112" t="s">
        <v>75</v>
      </c>
      <c r="F32" s="44" t="s">
        <v>127</v>
      </c>
      <c r="G32" s="46">
        <v>42599</v>
      </c>
      <c r="H32" s="46">
        <v>42705</v>
      </c>
      <c r="I32" s="116">
        <f t="shared" si="2"/>
        <v>106</v>
      </c>
      <c r="J32" s="56">
        <v>81</v>
      </c>
      <c r="K32" s="110">
        <v>3.3300000000000003E-2</v>
      </c>
      <c r="L32" s="47"/>
      <c r="M32" s="48"/>
      <c r="N32" s="53"/>
    </row>
    <row r="33" spans="1:32" s="54" customFormat="1" ht="26.4" outlineLevel="1">
      <c r="A33" s="52"/>
      <c r="B33" s="45"/>
      <c r="C33" s="75"/>
      <c r="D33" s="75"/>
      <c r="E33" s="112" t="s">
        <v>131</v>
      </c>
      <c r="F33" s="44" t="s">
        <v>119</v>
      </c>
      <c r="G33" s="46">
        <v>42632</v>
      </c>
      <c r="H33" s="46">
        <v>42636</v>
      </c>
      <c r="I33" s="116">
        <f t="shared" si="2"/>
        <v>4</v>
      </c>
      <c r="J33" s="56">
        <v>5</v>
      </c>
      <c r="K33" s="110">
        <v>0</v>
      </c>
      <c r="L33" s="47"/>
      <c r="M33" s="48"/>
      <c r="N33" s="53"/>
    </row>
    <row r="34" spans="1:32" s="54" customFormat="1" ht="15" outlineLevel="1">
      <c r="A34" s="52"/>
      <c r="B34" s="45"/>
      <c r="C34" s="75"/>
      <c r="D34" s="75"/>
      <c r="E34" s="112" t="s">
        <v>77</v>
      </c>
      <c r="F34" s="44" t="s">
        <v>130</v>
      </c>
      <c r="G34" s="46">
        <v>42527</v>
      </c>
      <c r="H34" s="46">
        <v>42606</v>
      </c>
      <c r="I34" s="116">
        <f t="shared" si="2"/>
        <v>79</v>
      </c>
      <c r="J34" s="56">
        <v>55</v>
      </c>
      <c r="K34" s="122">
        <v>0.08</v>
      </c>
      <c r="L34" s="47"/>
      <c r="M34" s="48"/>
      <c r="N34" s="53"/>
    </row>
    <row r="35" spans="1:32" s="54" customFormat="1" ht="15" outlineLevel="1">
      <c r="A35" s="52"/>
      <c r="B35" s="45"/>
      <c r="C35" s="75"/>
      <c r="D35" s="75"/>
      <c r="E35" s="112" t="s">
        <v>134</v>
      </c>
      <c r="F35" s="44" t="s">
        <v>115</v>
      </c>
      <c r="G35" s="46">
        <v>42478</v>
      </c>
      <c r="H35" s="46">
        <v>42622</v>
      </c>
      <c r="I35" s="116">
        <f t="shared" si="2"/>
        <v>144</v>
      </c>
      <c r="J35" s="56">
        <v>40</v>
      </c>
      <c r="K35" s="122">
        <v>8.5000000000000006E-2</v>
      </c>
      <c r="L35" s="47"/>
      <c r="M35" s="48"/>
      <c r="N35" s="53"/>
    </row>
    <row r="36" spans="1:32" s="54" customFormat="1" ht="15" outlineLevel="1">
      <c r="A36" s="52"/>
      <c r="B36" s="45"/>
      <c r="C36" s="75"/>
      <c r="D36" s="75"/>
      <c r="E36" s="112" t="s">
        <v>74</v>
      </c>
      <c r="F36" s="44" t="s">
        <v>132</v>
      </c>
      <c r="G36" s="46">
        <v>42608</v>
      </c>
      <c r="H36" s="46">
        <v>42620</v>
      </c>
      <c r="I36" s="116">
        <f t="shared" si="2"/>
        <v>12</v>
      </c>
      <c r="J36" s="56">
        <v>10</v>
      </c>
      <c r="K36" s="110">
        <v>0.1</v>
      </c>
      <c r="L36" s="47"/>
      <c r="M36" s="48"/>
      <c r="N36" s="53"/>
    </row>
    <row r="37" spans="1:32" s="54" customFormat="1" ht="15" outlineLevel="1">
      <c r="A37" s="52"/>
      <c r="B37" s="45"/>
      <c r="C37" s="75"/>
      <c r="D37" s="75"/>
      <c r="E37" s="121" t="s">
        <v>138</v>
      </c>
      <c r="F37" s="44"/>
      <c r="G37" s="46"/>
      <c r="H37" s="46"/>
      <c r="I37" s="116"/>
      <c r="J37" s="56"/>
      <c r="K37" s="110">
        <f>+K38+K39+K40</f>
        <v>0</v>
      </c>
      <c r="L37" s="47"/>
      <c r="M37" s="48"/>
      <c r="N37" s="53"/>
    </row>
    <row r="38" spans="1:32" s="54" customFormat="1" ht="26.4" outlineLevel="1">
      <c r="A38" s="52"/>
      <c r="B38" s="45"/>
      <c r="C38" s="75"/>
      <c r="D38" s="75"/>
      <c r="E38" s="112" t="s">
        <v>135</v>
      </c>
      <c r="F38" s="44" t="s">
        <v>126</v>
      </c>
      <c r="G38" s="46">
        <v>42632</v>
      </c>
      <c r="H38" s="46">
        <v>42632</v>
      </c>
      <c r="I38" s="116">
        <f>+H38-G38</f>
        <v>0</v>
      </c>
      <c r="J38" s="56">
        <v>1</v>
      </c>
      <c r="K38" s="110">
        <v>0</v>
      </c>
      <c r="L38" s="47"/>
      <c r="M38" s="48"/>
      <c r="N38" s="53"/>
    </row>
    <row r="39" spans="1:32" s="54" customFormat="1" ht="26.4" outlineLevel="1">
      <c r="A39" s="52"/>
      <c r="B39" s="45"/>
      <c r="C39" s="75"/>
      <c r="D39" s="75"/>
      <c r="E39" s="112" t="s">
        <v>136</v>
      </c>
      <c r="F39" s="44" t="s">
        <v>126</v>
      </c>
      <c r="G39" s="46">
        <v>42660</v>
      </c>
      <c r="H39" s="46">
        <v>42660</v>
      </c>
      <c r="I39" s="116">
        <f>+H39-G39</f>
        <v>0</v>
      </c>
      <c r="J39" s="56">
        <v>1</v>
      </c>
      <c r="K39" s="110">
        <v>0</v>
      </c>
      <c r="L39" s="47"/>
      <c r="M39" s="48"/>
      <c r="N39" s="53"/>
    </row>
    <row r="40" spans="1:32" ht="26.4" outlineLevel="1">
      <c r="E40" s="112" t="s">
        <v>137</v>
      </c>
      <c r="F40" s="44" t="s">
        <v>126</v>
      </c>
      <c r="G40" s="46">
        <v>42690</v>
      </c>
      <c r="H40" s="46">
        <v>42690</v>
      </c>
      <c r="I40" s="116">
        <f>+H40-G40</f>
        <v>0</v>
      </c>
      <c r="J40" s="56">
        <v>1</v>
      </c>
      <c r="K40" s="110">
        <v>0</v>
      </c>
      <c r="L40" s="57"/>
      <c r="M40" s="57"/>
      <c r="N40" s="57"/>
      <c r="O40" s="57"/>
      <c r="P40" s="57"/>
      <c r="Q40" s="49"/>
    </row>
    <row r="41" spans="1:32" s="49" customFormat="1" ht="13.8">
      <c r="C41" s="69"/>
      <c r="D41" s="69"/>
      <c r="E41" s="69"/>
      <c r="F41" s="105"/>
      <c r="G41" s="69"/>
      <c r="H41" s="69"/>
      <c r="I41" s="69"/>
      <c r="J41" s="69"/>
      <c r="K41" s="50"/>
      <c r="L41" s="50"/>
      <c r="M41" s="50"/>
      <c r="N41" s="51"/>
    </row>
    <row r="42" spans="1:32" ht="27" customHeight="1">
      <c r="E42" s="147" t="s">
        <v>26</v>
      </c>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9"/>
    </row>
    <row r="43" spans="1:32" ht="27" customHeight="1">
      <c r="E43" s="150"/>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2"/>
    </row>
    <row r="44" spans="1:32" ht="27" customHeight="1">
      <c r="E44" s="150"/>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2"/>
    </row>
    <row r="45" spans="1:32" ht="27" customHeight="1">
      <c r="E45" s="150"/>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2"/>
    </row>
    <row r="46" spans="1:32" ht="27" customHeight="1">
      <c r="E46" s="150"/>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2"/>
    </row>
    <row r="47" spans="1:32" ht="27" customHeight="1">
      <c r="E47" s="150"/>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2"/>
    </row>
    <row r="48" spans="1:32" ht="27" customHeight="1">
      <c r="E48" s="150"/>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2"/>
    </row>
    <row r="49" spans="5:32" ht="27" customHeight="1">
      <c r="E49" s="153"/>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5"/>
    </row>
  </sheetData>
  <mergeCells count="3">
    <mergeCell ref="E42:AF49"/>
    <mergeCell ref="A2:K5"/>
    <mergeCell ref="B9:E9"/>
  </mergeCells>
  <conditionalFormatting sqref="K41:N41">
    <cfRule type="expression" dxfId="0" priority="4">
      <formula>TRUE</formula>
    </cfRule>
  </conditionalFormatting>
  <pageMargins left="0.45" right="0.45" top="0.5" bottom="0.5" header="0.3" footer="0.3"/>
  <pageSetup scale="4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4"/>
  <sheetViews>
    <sheetView topLeftCell="A7" workbookViewId="0">
      <selection activeCell="B13" sqref="B13:E13"/>
    </sheetView>
  </sheetViews>
  <sheetFormatPr baseColWidth="10" defaultColWidth="12.44140625" defaultRowHeight="15.6"/>
  <cols>
    <col min="1" max="1" width="12.44140625" style="1"/>
    <col min="2" max="2" width="33" style="9" customWidth="1"/>
    <col min="3" max="3" width="39.6640625" style="1" customWidth="1"/>
    <col min="4" max="4" width="33" style="1" customWidth="1"/>
    <col min="5" max="5" width="37.33203125" style="1" customWidth="1"/>
    <col min="6" max="16384" width="12.44140625" style="1"/>
  </cols>
  <sheetData>
    <row r="1" spans="2:5">
      <c r="B1" s="169" t="s">
        <v>9</v>
      </c>
      <c r="C1" s="169"/>
      <c r="D1" s="169"/>
      <c r="E1" s="169"/>
    </row>
    <row r="2" spans="2:5" ht="16.2" thickBot="1">
      <c r="B2" s="170"/>
      <c r="C2" s="170"/>
      <c r="D2" s="170"/>
      <c r="E2" s="170"/>
    </row>
    <row r="3" spans="2:5" ht="186" customHeight="1" thickBot="1">
      <c r="B3" s="2" t="s">
        <v>19</v>
      </c>
      <c r="C3" s="43" t="s">
        <v>100</v>
      </c>
      <c r="D3" s="118" t="s">
        <v>62</v>
      </c>
      <c r="E3" s="119">
        <v>42632</v>
      </c>
    </row>
    <row r="4" spans="2:5" ht="138">
      <c r="B4" s="3" t="s">
        <v>20</v>
      </c>
      <c r="C4" s="31" t="s">
        <v>128</v>
      </c>
      <c r="D4" s="4" t="s">
        <v>21</v>
      </c>
      <c r="E4" s="117" t="s">
        <v>101</v>
      </c>
    </row>
    <row r="5" spans="2:5" ht="81" customHeight="1">
      <c r="B5" s="5" t="s">
        <v>10</v>
      </c>
      <c r="C5" s="31" t="s">
        <v>63</v>
      </c>
      <c r="D5" s="4" t="s">
        <v>11</v>
      </c>
      <c r="E5" s="88" t="s">
        <v>67</v>
      </c>
    </row>
    <row r="6" spans="2:5" ht="75" customHeight="1">
      <c r="B6" s="5" t="s">
        <v>22</v>
      </c>
      <c r="C6" s="113">
        <v>42615</v>
      </c>
      <c r="D6" s="4" t="s">
        <v>12</v>
      </c>
      <c r="E6" s="114">
        <f>+'II parte'!K8</f>
        <v>0.86443333333333339</v>
      </c>
    </row>
    <row r="7" spans="2:5" ht="75" customHeight="1" thickBot="1">
      <c r="B7" s="3" t="s">
        <v>28</v>
      </c>
      <c r="C7" s="42" t="s">
        <v>71</v>
      </c>
      <c r="D7" s="32" t="s">
        <v>29</v>
      </c>
      <c r="E7" s="33" t="s">
        <v>30</v>
      </c>
    </row>
    <row r="8" spans="2:5" ht="16.95" customHeight="1">
      <c r="B8" s="171" t="s">
        <v>13</v>
      </c>
      <c r="C8" s="172"/>
      <c r="D8" s="172" t="s">
        <v>14</v>
      </c>
      <c r="E8" s="173"/>
    </row>
    <row r="9" spans="2:5" ht="219.6" customHeight="1">
      <c r="B9" s="174" t="s">
        <v>78</v>
      </c>
      <c r="C9" s="175"/>
      <c r="D9" s="176" t="s">
        <v>139</v>
      </c>
      <c r="E9" s="177"/>
    </row>
    <row r="10" spans="2:5" ht="99" customHeight="1">
      <c r="B10" s="6" t="s">
        <v>31</v>
      </c>
      <c r="C10" s="7" t="s">
        <v>27</v>
      </c>
      <c r="D10" s="158" t="s">
        <v>15</v>
      </c>
      <c r="E10" s="159"/>
    </row>
    <row r="11" spans="2:5" ht="69.900000000000006" customHeight="1">
      <c r="B11" s="8" t="s">
        <v>16</v>
      </c>
      <c r="C11" s="7" t="s">
        <v>27</v>
      </c>
      <c r="D11" s="158" t="s">
        <v>15</v>
      </c>
      <c r="E11" s="159"/>
    </row>
    <row r="12" spans="2:5" ht="27" customHeight="1">
      <c r="B12" s="160" t="s">
        <v>17</v>
      </c>
      <c r="C12" s="161"/>
      <c r="D12" s="161"/>
      <c r="E12" s="162"/>
    </row>
    <row r="13" spans="2:5" ht="126" customHeight="1" thickBot="1">
      <c r="B13" s="163" t="s">
        <v>140</v>
      </c>
      <c r="C13" s="164"/>
      <c r="D13" s="164"/>
      <c r="E13" s="165"/>
    </row>
    <row r="14" spans="2:5" ht="33" customHeight="1" thickBot="1">
      <c r="B14" s="166" t="s">
        <v>18</v>
      </c>
      <c r="C14" s="167"/>
      <c r="D14" s="167"/>
      <c r="E14" s="168"/>
    </row>
  </sheetData>
  <mergeCells count="10">
    <mergeCell ref="D11:E11"/>
    <mergeCell ref="B12:E12"/>
    <mergeCell ref="B13:E13"/>
    <mergeCell ref="B14:E14"/>
    <mergeCell ref="B1:E2"/>
    <mergeCell ref="B8:C8"/>
    <mergeCell ref="D8:E8"/>
    <mergeCell ref="B9:C9"/>
    <mergeCell ref="D9:E9"/>
    <mergeCell ref="D10:E10"/>
  </mergeCells>
  <pageMargins left="0.75" right="0.75" top="1" bottom="1" header="0.5" footer="0.5"/>
  <pageSetup scale="61" orientation="portrait" horizontalDpi="1200" verticalDpi="1200"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Roles</vt:lpstr>
      <vt:lpstr>I parte</vt:lpstr>
      <vt:lpstr>II parte</vt:lpstr>
      <vt:lpstr>seguimiento</vt:lpstr>
    </vt:vector>
  </TitlesOfParts>
  <Company>Ministerio de Economía, Industria y Comercio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Gabriela Amador Mata</cp:lastModifiedBy>
  <cp:lastPrinted>2010-11-30T15:49:51Z</cp:lastPrinted>
  <dcterms:created xsi:type="dcterms:W3CDTF">2010-11-15T21:21:09Z</dcterms:created>
  <dcterms:modified xsi:type="dcterms:W3CDTF">2016-09-05T21:48:42Z</dcterms:modified>
</cp:coreProperties>
</file>