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ocumentos\Escritorio\"/>
    </mc:Choice>
  </mc:AlternateContent>
  <bookViews>
    <workbookView xWindow="0" yWindow="0" windowWidth="20160" windowHeight="8460" activeTab="2"/>
  </bookViews>
  <sheets>
    <sheet name="Aprob nuevos préstamos A.117" sheetId="14" r:id="rId1"/>
    <sheet name="I parte" sheetId="16" r:id="rId2"/>
    <sheet name="II parte" sheetId="17" r:id="rId3"/>
    <sheet name="seguimiento" sheetId="9" r:id="rId4"/>
  </sheets>
  <definedNames>
    <definedName name="A" localSheetId="2">#REF!</definedName>
    <definedName name="A">#REF!</definedName>
    <definedName name="copia">(PeríodoReal*(#REF!&gt;0))*hoja</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(#REF!=MEDIAN(#REF!,#REF!,#REF!+#REF!)*(#REF!&gt;0))*((#REF!&lt;(INT(#REF!+#REF!*#REF!)))+(#REF!=#REF!))*(#REF!&gt;0)</definedName>
    <definedName name="ExcesoReal" localSheetId="0">'Aprob nuevos préstamos A.117'!PeríodoReal*(#REF!&gt;0)</definedName>
    <definedName name="ExcesoReal" localSheetId="1">'I parte'!PeríodoReal*(#REF!&gt;0)</definedName>
    <definedName name="ExcesoReal" localSheetId="2">'II parte'!PeríodoReal*('II parte'!$L1&gt;0)</definedName>
    <definedName name="ExcesoReal">PeríodoReal*(#REF!&gt;0)</definedName>
    <definedName name="hoja">#REF!=MEDIAN(#REF!,#REF!,#REF!+#REF!-1)</definedName>
    <definedName name="Informaci" localSheetId="2">#REF!=MEDIAN(#REF!,#REF!,#REF!+#REF!-1)</definedName>
    <definedName name="Informaci">#REF!=MEDIAN(#REF!,#REF!,#REF!+#REF!-1)</definedName>
    <definedName name="Informaciòn" localSheetId="2">#N/A</definedName>
    <definedName name="Informaciòn">([0]!PeríodoReal*(#REF!&gt;0))*Informaci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#REF!=MEDIAN(#REF!,#REF!,#REF!+#REF!-1)</definedName>
    <definedName name="Plan" localSheetId="0">'Aprob nuevos préstamos A.117'!PeríodoEnPlan*(#REF!&gt;0)</definedName>
    <definedName name="Plan" localSheetId="1">'I parte'!PeríodoEnPlan*(#REF!&gt;0)</definedName>
    <definedName name="Plan" localSheetId="2">'II parte'!PeríodoEnPlan*('II parte'!$I1&gt;0)</definedName>
    <definedName name="Plan">PeríodoEnPlan*(#REF!&gt;0)</definedName>
    <definedName name="PorcentajeCompletado" localSheetId="0">'Aprob nuevos préstamos A.117'!ExcesoPorcentajeCompletado*'Aprob nuevos préstamos A.117'!PeríodoEnPlan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ExcesoPorcentajeCompletado*PeríodoEnPlan</definedName>
    <definedName name="Real" localSheetId="0">('Aprob nuevos préstamos A.117'!PeríodoReal*(#REF!&gt;0))*'Aprob nuevos préstamos A.117'!PeríodoEnPlan</definedName>
    <definedName name="Real" localSheetId="1">('I parte'!PeríodoReal*(#REF!&gt;0))*'I parte'!PeríodoEnPlan</definedName>
    <definedName name="Real" localSheetId="2">('II parte'!PeríodoReal*('II parte'!$L1&gt;0))*'II parte'!PeríodoEnPlan</definedName>
    <definedName name="Real">(PeríodoReal*(#REF!&gt;0))*PeríodoEnPlan</definedName>
    <definedName name="yyyyy" localSheetId="2">#REF!=MEDIAN(#REF!,#REF!,#REF!+#REF!-1)</definedName>
    <definedName name="yyyyy">#REF!=MEDIAN(#REF!,#REF!,#REF!+#REF!-1)</definedName>
  </definedNames>
  <calcPr calcId="152511"/>
</workbook>
</file>

<file path=xl/calcChain.xml><?xml version="1.0" encoding="utf-8"?>
<calcChain xmlns="http://schemas.openxmlformats.org/spreadsheetml/2006/main">
  <c r="D17" i="16" l="1"/>
  <c r="I34" i="17"/>
  <c r="I35" i="17"/>
  <c r="I36" i="17"/>
  <c r="I37" i="17"/>
  <c r="I38" i="17"/>
  <c r="I39" i="17"/>
  <c r="I40" i="17"/>
  <c r="I41" i="17"/>
  <c r="I42" i="17"/>
  <c r="I33" i="17"/>
  <c r="I27" i="17"/>
  <c r="I28" i="17"/>
  <c r="I29" i="17"/>
  <c r="I30" i="17"/>
  <c r="I31" i="17"/>
  <c r="I26" i="17"/>
  <c r="I20" i="17"/>
  <c r="I21" i="17"/>
  <c r="I22" i="17"/>
  <c r="I23" i="17"/>
  <c r="I24" i="17"/>
  <c r="I19" i="17"/>
  <c r="I15" i="17"/>
  <c r="I16" i="17"/>
  <c r="I17" i="17"/>
  <c r="I12" i="17"/>
  <c r="I13" i="17"/>
  <c r="I14" i="17"/>
  <c r="I11" i="17"/>
  <c r="J9" i="17" l="1"/>
  <c r="I32" i="17" l="1"/>
  <c r="K25" i="17" l="1"/>
  <c r="I10" i="17" l="1"/>
  <c r="I18" i="17"/>
  <c r="K18" i="17"/>
  <c r="K15" i="17"/>
  <c r="K11" i="17"/>
  <c r="K10" i="17"/>
  <c r="I25" i="17" l="1"/>
  <c r="I9" i="17"/>
  <c r="B17" i="16"/>
  <c r="E17" i="16" l="1"/>
</calcChain>
</file>

<file path=xl/sharedStrings.xml><?xml version="1.0" encoding="utf-8"?>
<sst xmlns="http://schemas.openxmlformats.org/spreadsheetml/2006/main" count="147" uniqueCount="134">
  <si>
    <t>HOJA DE RUTA</t>
  </si>
  <si>
    <t xml:space="preserve">IMPACTO: </t>
  </si>
  <si>
    <t>Responsable</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</si>
  <si>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</si>
  <si>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</si>
  <si>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</si>
  <si>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</si>
  <si>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</si>
  <si>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</si>
  <si>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</si>
  <si>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</si>
  <si>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</si>
  <si>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</si>
  <si>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</si>
  <si>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</si>
  <si>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</si>
  <si>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</si>
  <si>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</si>
  <si>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</si>
  <si>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</si>
  <si>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</si>
  <si>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</si>
  <si>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</si>
  <si>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</si>
  <si>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</si>
  <si>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</si>
  <si>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</si>
  <si>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</si>
  <si>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</si>
  <si>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</si>
  <si>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</si>
  <si>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</si>
  <si>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</si>
  <si>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</si>
  <si>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</si>
  <si>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</si>
  <si>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</si>
  <si>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</si>
  <si>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</si>
  <si>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</si>
  <si>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</si>
  <si>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</si>
  <si>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</si>
  <si>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</si>
  <si>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</si>
  <si>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</si>
  <si>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 xml:space="preserve">Reunión con el responsables del proceso </t>
  </si>
  <si>
    <t>Trámite de autorizaciones de operaciones en cumplimiento con el artículo 117 de la Ley 1644</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</si>
  <si>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</si>
  <si>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</si>
  <si>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</si>
  <si>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</si>
  <si>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</si>
  <si>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</si>
  <si>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</si>
  <si>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</si>
  <si>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</si>
  <si>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</si>
  <si>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</si>
  <si>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</si>
  <si>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</si>
  <si>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</si>
  <si>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</si>
  <si>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</si>
  <si>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</si>
  <si>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</si>
  <si>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</si>
  <si>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</si>
  <si>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</si>
  <si>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</si>
  <si>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</si>
  <si>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</si>
  <si>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</si>
  <si>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</si>
  <si>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</si>
  <si>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rPr>
        <b/>
        <sz val="11"/>
        <color rgb="FF000000"/>
        <rFont val="Arial"/>
        <family val="2"/>
      </rPr>
      <t>Nota</t>
    </r>
    <r>
      <rPr>
        <sz val="11"/>
        <color rgb="FF000000"/>
        <rFont val="Arial"/>
        <family val="2"/>
      </rPr>
      <t>: El plazo de resolución indicado, corresponde al plazo de 1 mes que se estipula en el artículo 8 del Acuerdo SUGEF 8-08 Reglamento sobre autorizaciones de entidades supervisadas por la SUGEF, y sobre autorizaciones y funcionamiento de grupos y conglomerados financieros.</t>
    </r>
  </si>
  <si>
    <t>7. Carta especificando el nombre y número de identificación de la persona física relacionada con el banco, a través de la cual se establece la vinculación a que se refieren los incisos a) y b) del artículo 117 de la LOSBN.</t>
  </si>
  <si>
    <t>6. Copia del documento de identificación de la persona física o jurídica deudora.</t>
  </si>
  <si>
    <t>4. “Documentación mínima que debe mantener la entidad sobre cada deudor” de los Lineamientos Generales para la aplicación del Reglamento para la calificación de deudores.</t>
  </si>
  <si>
    <t>3. Copia de los análisis de crédito y recomendación sobre el crédito, hechos de conocimiento de la Junta Directiva.</t>
  </si>
  <si>
    <t>2. Certificación notarial del Acuerdo de Junta Directiva, en el que se aprueba el préstamo y se somete a la aprobación del Superintendente General de Entidades Financieras.</t>
  </si>
  <si>
    <t>1. Carta de solicitud de autorización firmada por el representante legal de la entidad. Debe indicar el Nombre y número del Grupo de Interés Económico al que pertenece la persona física o jurídica.</t>
  </si>
  <si>
    <t xml:space="preserve">
 </t>
  </si>
  <si>
    <t>Aprobación de nuevos préstamos a personas vinculadas  a un Banco Privado, así como para los arreglos de pago, prórrogas, adecuaciones, renovaciones y cualquier otro acto que modifique las condiciones de la operación.</t>
  </si>
  <si>
    <t>Superintendencia General de Entidades Financieras.</t>
  </si>
  <si>
    <t>II. DOCUMENTACIÓN QUE DEBE ACOMPAÑAR LA SOLICITUD:</t>
  </si>
  <si>
    <t>30 días naturales.</t>
  </si>
  <si>
    <t>Otro: Indefinido.</t>
  </si>
  <si>
    <t>No tiene costo.</t>
  </si>
  <si>
    <t>No aplica.</t>
  </si>
  <si>
    <t>Central.</t>
  </si>
  <si>
    <t>Javier Francisco Vega Zúñiga.</t>
  </si>
  <si>
    <t>2243-5015/2243-4848.</t>
  </si>
  <si>
    <t>2243-4849.</t>
  </si>
  <si>
    <t>Aprobación para que bancos privados concedan préstamos a personas afectas a los alcances de lo dispuesto en el artículo 117 de la "Ley Orgánica del Sistema Bancario Nacional".</t>
  </si>
  <si>
    <t xml:space="preserve">Oficina Central. </t>
  </si>
  <si>
    <t>5. Declaración jurada del representante legal de la Entidad en la que se indique que la operación se está otorgando en iguales condiciones a las establecidas para la clientela en general y que se ajusta a las disposiciones normativas relacionadas con este tipo de operaciones estipuladas en los estatutos del banco.</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</si>
  <si>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</si>
  <si>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</si>
  <si>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</si>
  <si>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r>
      <rPr>
        <b/>
        <sz val="11"/>
        <color rgb="FF000000"/>
        <rFont val="Arial"/>
        <family val="2"/>
      </rPr>
      <t>Dirección</t>
    </r>
    <r>
      <rPr>
        <sz val="11"/>
        <color rgb="FF000000"/>
        <rFont val="Arial"/>
        <family val="2"/>
      </rPr>
      <t xml:space="preserve">: San José, Santa Ana, Lindora, Parque Empresarial Forum II, edificio C.
</t>
    </r>
    <r>
      <rPr>
        <b/>
        <sz val="11"/>
        <color rgb="FF000000"/>
        <rFont val="Arial"/>
        <family val="2"/>
      </rPr>
      <t>Teléfono</t>
    </r>
    <r>
      <rPr>
        <sz val="11"/>
        <color rgb="FF000000"/>
        <rFont val="Arial"/>
        <family val="2"/>
      </rPr>
      <t xml:space="preserve">: 2243-4848.
</t>
    </r>
    <r>
      <rPr>
        <b/>
        <sz val="11"/>
        <color rgb="FF000000"/>
        <rFont val="Arial"/>
        <family val="2"/>
      </rPr>
      <t>Telefax</t>
    </r>
    <r>
      <rPr>
        <sz val="11"/>
        <color rgb="FF000000"/>
        <rFont val="Arial"/>
        <family val="2"/>
      </rPr>
      <t xml:space="preserve">:   2243-4849.
</t>
    </r>
    <r>
      <rPr>
        <b/>
        <sz val="11"/>
        <color rgb="FF000000"/>
        <rFont val="Arial"/>
        <family val="2"/>
      </rPr>
      <t>Horario de Atención</t>
    </r>
    <r>
      <rPr>
        <sz val="11"/>
        <color rgb="FF000000"/>
        <rFont val="Arial"/>
        <family val="2"/>
      </rPr>
      <t>: lunes a viernes, de las 8:30 a.m. a las 4:30 p.m., en jornada continua.</t>
    </r>
  </si>
  <si>
    <t>Aprobación de préstamos a personas vinculadas de acuerdo al Articulo 14 y Anexo 14 del Acuerdo SUGEF 8-08.</t>
  </si>
  <si>
    <t>1) Artículo 117 de la “Ley Orgánica del Sistema Bancario Nacional”, Ley 1644, publicada en La Gaceta No.219 del 27 de setiembre de 1953.
2) Artículo 14 y Anexo 14 del Acuerdo SUGEF 8-08 Reglamento sobre autorizaciones de entidades supervisadas por la SUGEF, y sobre autorizaciones y funcionamiento de grupos y conglomerados financieros, Publicado en el Diario Oficial “La Gaceta” N°117, del 18 de junio del 2008.</t>
  </si>
  <si>
    <t xml:space="preserve">Articulos 14, 19, 31 y Anexo 14 del Acuerdo SUGEF 8-08. 
 </t>
  </si>
  <si>
    <t>LÍDER: Mauricio Meza Ramírez - Oficial de simplificación de trámites (mmeza@sugef.fi.cr)</t>
  </si>
  <si>
    <t>DESCRIPCIÓN DE LA REFORMA:   Revisar el proceso de gestión del trámite de venta de bienes  a fin de simplificarlo  mediante la reducción de pasos.</t>
  </si>
  <si>
    <t>Revisión del procedimiento existente</t>
  </si>
  <si>
    <r>
      <t xml:space="preserve">TRÁMITE O SERVICIO: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</si>
  <si>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</si>
  <si>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Reducción de pasos en el proceso de gestión del trámite, que posiblemente redundaría en un menor tiempo de atención del mismo.
</t>
  </si>
  <si>
    <r>
      <t xml:space="preserve">PRÓXIMOS PASOS:  Inicio del proyecto, análisis del  trámite: Aprobación para que bancos privados concedan préstamos a personas afectas a los alcances de lo dispuesto en el artículo 117 de la </t>
    </r>
    <r>
      <rPr>
        <b/>
        <i/>
        <sz val="10"/>
        <color theme="4"/>
        <rFont val="Cambria"/>
        <family val="1"/>
        <scheme val="major"/>
      </rPr>
      <t>"Ley Orgánica del Sistema Bancario Nacional"</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</si>
  <si>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</si>
  <si>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</si>
  <si>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t>Revisar el proceso de gestión del trámite de venta de bienes  a fin de simplificarlo  mediante la reducción de pasos.</t>
  </si>
  <si>
    <t>• Reducción de pasos en el proceso de gestión del trámite, que posiblemente redundaría en un menor tiempo de atención del mismo.</t>
  </si>
  <si>
    <t>De acuerdo con lo programado (  x   )</t>
  </si>
  <si>
    <t>Gabriela Amador, Luis Álvarez, Johnny Castro.</t>
  </si>
  <si>
    <t>Envío para su revisión y aprobación de la propuesta de simplificación para el trámite de Autorización de operaciones en cumplimiento con el artículo 117 de la Ley 1644.</t>
  </si>
  <si>
    <t>Francine Arguello, Gabriela Amador, Luis Álvarez, Johnny Castro.</t>
  </si>
  <si>
    <t>Mauricio Meza, Javier Cascante</t>
  </si>
  <si>
    <t>COSEPRO</t>
  </si>
  <si>
    <t>Iteraciones</t>
  </si>
  <si>
    <t>Plan de comunicación</t>
  </si>
  <si>
    <t>Documentación del proyecto</t>
  </si>
  <si>
    <t>Pruebas de aceptación</t>
  </si>
  <si>
    <t xml:space="preserve">Capacitación a las entidades </t>
  </si>
  <si>
    <t>Guías y ayuda en línea</t>
  </si>
  <si>
    <t>Cambios en procedimientos</t>
  </si>
  <si>
    <t>Liberación del servicio</t>
  </si>
  <si>
    <t>Capacitación a los funcionarios</t>
  </si>
  <si>
    <t>Se espera iniciar con el proceso de implementación de este trámite apartir del mes de Diciembre del 2016.</t>
  </si>
  <si>
    <r>
      <t xml:space="preserve">Se cuenta con: 
1. El documento de visión del proyecto
2. El flujograma del proceso actual de gestión del trámite
3.El flujograma del proceso propuesto de gestión del trámite
4. El piloto de la propuesta de mejora revisado y aprobado por el Oficial de simplificación de trámites y el Superintendente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rFont val="Calibri"/>
        <family val="2"/>
        <scheme val="minor"/>
      </rPr>
      <t xml:space="preserve"> 7. La línea de tiempo definida para la implementación del servicio de autorización de préstamos conforme a lo dispuesto en el artículo no 117 de la Ley 1644</t>
    </r>
  </si>
  <si>
    <t>A la fecha de corte se ha cumplido con todas las actividades programadas. Sin embargo, la implementación de este trámite estará completada en el mes de Abril del año 2017, según se informó al MEIC en el oficio SGF 2229-2016.</t>
  </si>
  <si>
    <t>Reforma al Reglamento SUGEF 8-08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</si>
</sst>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sz val="10"/>
      <color theme="7"/>
      <name val="Cambria"/>
      <family val="1"/>
    </font>
    <font>
      <b/>
      <i/>
      <sz val="10"/>
      <color theme="4"/>
      <name val="Cambria"/>
      <family val="1"/>
      <scheme val="major"/>
    </font>
    <font>
      <sz val="10"/>
      <name val="Arial"/>
      <family val="2"/>
    </font>
    <font>
      <b/>
      <sz val="10"/>
      <name val="Cambria"/>
      <family val="1"/>
    </font>
    <font>
      <sz val="10"/>
      <name val="Cambria"/>
      <family val="1"/>
    </font>
    <font>
      <b/>
      <sz val="12"/>
      <name val="Cambria"/>
      <family val="1"/>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2" fillId="0" borderId="0" applyNumberFormat="0" applyFill="0" applyBorder="0" applyAlignment="0" applyProtection="0"/>
    <xf numFmtId="9" fontId="47" fillId="0" borderId="0" applyFont="0" applyFill="0" applyBorder="0" applyAlignment="0" applyProtection="0"/>
  </cellStyleXfs>
  <cellXfs count="182">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0" fontId="20" fillId="0" borderId="0" xfId="3" applyFont="1" applyAlignment="1" applyProtection="1">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6" fillId="0" borderId="0" xfId="7" applyNumberFormat="1" applyFont="1" applyProtection="1">
      <alignment horizontal="center" vertical="center"/>
      <protection locked="0"/>
    </xf>
    <xf numFmtId="9" fontId="36"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7"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8" fillId="0" borderId="0" xfId="6" applyFont="1" applyFill="1" applyAlignment="1" applyProtection="1">
      <alignment vertical="center"/>
      <protection locked="0"/>
    </xf>
    <xf numFmtId="0" fontId="34"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0" fillId="0" borderId="29" xfId="0" applyFont="1" applyBorder="1" applyAlignment="1">
      <alignment vertical="center" wrapText="1"/>
    </xf>
    <xf numFmtId="0" fontId="41" fillId="8" borderId="30" xfId="0" applyFont="1" applyFill="1" applyBorder="1" applyAlignment="1">
      <alignment vertical="center" wrapText="1"/>
    </xf>
    <xf numFmtId="0" fontId="42" fillId="0" borderId="29" xfId="12" applyBorder="1" applyAlignment="1">
      <alignment vertical="center" wrapText="1"/>
    </xf>
    <xf numFmtId="0" fontId="40" fillId="0" borderId="31" xfId="0" applyFont="1" applyFill="1" applyBorder="1" applyAlignment="1">
      <alignment horizontal="justify" vertical="center" wrapText="1"/>
    </xf>
    <xf numFmtId="0" fontId="40" fillId="0" borderId="31" xfId="0" applyFont="1" applyBorder="1" applyAlignment="1">
      <alignment horizontal="justify" vertical="center" wrapText="1"/>
    </xf>
    <xf numFmtId="0" fontId="44" fillId="0" borderId="31" xfId="0" applyFont="1" applyFill="1" applyBorder="1" applyAlignment="1">
      <alignment horizontal="justify" vertical="center" wrapText="1"/>
    </xf>
    <xf numFmtId="0" fontId="40" fillId="0" borderId="29" xfId="0" applyFont="1" applyBorder="1" applyAlignment="1">
      <alignment horizontal="justify" vertical="center" wrapText="1"/>
    </xf>
    <xf numFmtId="0" fontId="41" fillId="8" borderId="31" xfId="0" applyFont="1" applyFill="1" applyBorder="1" applyAlignment="1">
      <alignment horizontal="center" vertical="center" wrapText="1"/>
    </xf>
    <xf numFmtId="0" fontId="44" fillId="8" borderId="31" xfId="0" applyFont="1" applyFill="1" applyBorder="1" applyAlignment="1">
      <alignment horizontal="center" vertical="center" wrapText="1"/>
    </xf>
    <xf numFmtId="0" fontId="40" fillId="0" borderId="32" xfId="0" applyFont="1" applyBorder="1" applyAlignment="1">
      <alignment horizontal="justify" vertical="center" wrapText="1"/>
    </xf>
    <xf numFmtId="0" fontId="44" fillId="8" borderId="33" xfId="0" applyFont="1" applyFill="1" applyBorder="1" applyAlignment="1">
      <alignment vertical="center" wrapText="1"/>
    </xf>
    <xf numFmtId="0" fontId="40" fillId="0" borderId="34" xfId="0" applyFont="1" applyBorder="1" applyAlignment="1">
      <alignment horizontal="justify" vertical="center" wrapText="1"/>
    </xf>
    <xf numFmtId="0" fontId="32" fillId="0" borderId="14" xfId="0" applyFont="1" applyBorder="1" applyAlignment="1">
      <alignment horizontal="justify" vertical="center" wrapText="1"/>
    </xf>
    <xf numFmtId="0" fontId="32" fillId="0" borderId="0" xfId="0" applyFont="1" applyAlignment="1">
      <alignment horizontal="justify" vertical="center"/>
    </xf>
    <xf numFmtId="0" fontId="33" fillId="0" borderId="0" xfId="6" applyFont="1" applyProtection="1">
      <alignment horizontal="left"/>
      <protection locked="0"/>
    </xf>
    <xf numFmtId="0" fontId="34" fillId="0" borderId="0" xfId="2" applyFont="1" applyProtection="1">
      <alignment vertical="center"/>
      <protection locked="0"/>
    </xf>
    <xf numFmtId="9" fontId="45" fillId="0" borderId="0" xfId="7" applyNumberFormat="1" applyFont="1" applyAlignment="1" applyProtection="1">
      <alignment horizontal="center"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45" fillId="0" borderId="0" xfId="7" applyFont="1" applyBorder="1" applyProtection="1">
      <alignment horizontal="center" vertical="center"/>
      <protection locked="0"/>
    </xf>
    <xf numFmtId="0" fontId="35" fillId="0" borderId="0" xfId="2" applyFont="1" applyProtection="1">
      <alignment vertical="center"/>
      <protection locked="0"/>
    </xf>
    <xf numFmtId="0" fontId="34" fillId="9" borderId="0" xfId="2" applyFont="1" applyFill="1" applyProtection="1">
      <alignment vertical="center"/>
      <protection locked="0"/>
    </xf>
    <xf numFmtId="0" fontId="38"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7" fillId="9" borderId="0" xfId="2" applyNumberFormat="1" applyFont="1" applyFill="1" applyAlignment="1" applyProtection="1">
      <alignment horizontal="center" vertical="center"/>
    </xf>
    <xf numFmtId="9" fontId="45" fillId="9" borderId="0" xfId="7" applyNumberFormat="1" applyFont="1" applyFill="1" applyAlignment="1" applyProtection="1">
      <alignment horizontal="center" vertical="center"/>
      <protection locked="0"/>
    </xf>
    <xf numFmtId="0" fontId="37"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0" fontId="24" fillId="9" borderId="0" xfId="2" applyFont="1" applyFill="1" applyProtection="1">
      <alignment vertical="center"/>
      <protection locked="0"/>
    </xf>
    <xf numFmtId="0" fontId="38"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8" fillId="9" borderId="0" xfId="6" applyNumberFormat="1" applyFont="1" applyFill="1" applyAlignment="1" applyProtection="1">
      <alignment horizontal="center" vertical="center"/>
      <protection locked="0"/>
    </xf>
    <xf numFmtId="164" fontId="48" fillId="9" borderId="0" xfId="2" applyNumberFormat="1" applyFont="1" applyFill="1" applyAlignment="1" applyProtection="1">
      <alignment horizontal="center" vertical="center"/>
    </xf>
    <xf numFmtId="9" fontId="49" fillId="0" borderId="0" xfId="7" applyNumberFormat="1" applyFont="1" applyAlignment="1" applyProtection="1">
      <alignment horizontal="center" vertical="center"/>
      <protection locked="0"/>
    </xf>
    <xf numFmtId="9" fontId="50" fillId="9" borderId="9" xfId="13" applyFont="1" applyFill="1" applyBorder="1" applyAlignment="1" applyProtection="1">
      <alignment horizontal="center" vertical="center"/>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34" fillId="2" borderId="0" xfId="6" applyFont="1" applyFill="1" applyAlignment="1" applyProtection="1">
      <alignment vertical="center" wrapText="1"/>
      <protection locked="0"/>
    </xf>
    <xf numFmtId="164" fontId="49" fillId="0" borderId="0" xfId="2" applyNumberFormat="1" applyFont="1" applyFill="1" applyAlignment="1" applyProtection="1">
      <alignment horizontal="center" vertical="center"/>
    </xf>
    <xf numFmtId="0" fontId="41" fillId="7" borderId="28" xfId="0" applyFont="1" applyFill="1" applyBorder="1" applyAlignment="1">
      <alignment horizontal="center" vertical="center" wrapText="1"/>
    </xf>
    <xf numFmtId="0" fontId="41" fillId="7" borderId="27" xfId="0" applyFont="1" applyFill="1" applyBorder="1" applyAlignment="1">
      <alignment horizontal="center" vertical="center" wrapText="1"/>
    </xf>
    <xf numFmtId="0" fontId="40" fillId="0" borderId="22" xfId="0" applyFont="1" applyBorder="1" applyAlignment="1">
      <alignment horizontal="justify" vertical="center" wrapText="1"/>
    </xf>
    <xf numFmtId="0" fontId="40" fillId="0" borderId="24" xfId="0" applyFont="1" applyBorder="1" applyAlignment="1">
      <alignment horizontal="justify" vertical="center" wrapText="1"/>
    </xf>
    <xf numFmtId="0" fontId="41" fillId="8" borderId="28" xfId="0" applyFont="1" applyFill="1" applyBorder="1" applyAlignment="1">
      <alignment horizontal="center" vertical="center" wrapText="1"/>
    </xf>
    <xf numFmtId="0" fontId="41" fillId="8" borderId="27" xfId="0" applyFont="1" applyFill="1" applyBorder="1" applyAlignment="1">
      <alignment horizontal="center" vertical="center" wrapText="1"/>
    </xf>
    <xf numFmtId="0" fontId="40" fillId="7" borderId="28" xfId="0" applyFont="1" applyFill="1" applyBorder="1" applyAlignment="1">
      <alignment vertical="top" wrapText="1"/>
    </xf>
    <xf numFmtId="0" fontId="40" fillId="7" borderId="27" xfId="0" applyFont="1" applyFill="1" applyBorder="1" applyAlignment="1">
      <alignment vertical="top"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5" fillId="2" borderId="0" xfId="0" applyFont="1" applyFill="1" applyBorder="1" applyAlignment="1">
      <alignment horizontal="center" vertical="center"/>
    </xf>
    <xf numFmtId="0" fontId="15" fillId="2" borderId="0" xfId="0" applyFont="1" applyFill="1" applyBorder="1" applyAlignment="1">
      <alignment horizontal="center"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20" fillId="0" borderId="0" xfId="3" applyFont="1" applyAlignment="1" applyProtection="1">
      <alignment horizontal="center"/>
      <protection locked="0"/>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2" fillId="2" borderId="19" xfId="11" applyFont="1" applyFill="1" applyBorder="1" applyAlignment="1">
      <alignment horizontal="center" vertical="center"/>
    </xf>
    <xf numFmtId="0" fontId="52" fillId="2" borderId="20" xfId="11" applyFont="1" applyFill="1" applyBorder="1" applyAlignment="1">
      <alignment horizontal="center" vertical="center"/>
    </xf>
    <xf numFmtId="0" fontId="52"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1" fillId="2" borderId="16" xfId="11" applyFont="1" applyFill="1" applyBorder="1" applyAlignment="1">
      <alignment horizontal="left" vertical="center" wrapText="1"/>
    </xf>
    <xf numFmtId="0" fontId="51"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parte'!$G$9:$G$34</c:f>
              <c:numCache>
                <c:formatCode>m/d/yyyy</c:formatCode>
                <c:ptCount val="26"/>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42705</c:v>
                </c:pt>
                <c:pt idx="24">
                  <c:v>42705</c:v>
                </c:pt>
                <c:pt idx="25">
                  <c:v>42786</c:v>
                </c:pt>
              </c:numCache>
            </c:numRef>
          </c:val>
        </c:ser>
        <c:ser>
          <c:idx val="1"/>
          <c:order val="1"/>
          <c:tx>
            <c:strRef>
              <c:f>'II parte'!$I$7</c:f>
              <c:strCache>
                <c:ptCount val="1"/>
                <c:pt idx="0">
                  <c:v>DURACIÓN</c:v>
                </c:pt>
              </c:strCache>
            </c:strRef>
          </c:tx>
          <c:invertIfNegative val="0"/>
          <c:val>
            <c:numRef>
              <c:f>'II parte'!$I$9:$I$34</c:f>
              <c:numCache>
                <c:formatCode>0.0</c:formatCode>
                <c:ptCount val="26"/>
                <c:pt idx="0">
                  <c:v>445</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134</c:v>
                </c:pt>
                <c:pt idx="24">
                  <c:v>134</c:v>
                </c:pt>
                <c:pt idx="25">
                  <c:v>4</c:v>
                </c:pt>
              </c:numCache>
            </c:numRef>
          </c:val>
        </c:ser>
        <c:dLbls>
          <c:showLegendKey val="0"/>
          <c:showVal val="0"/>
          <c:showCatName val="0"/>
          <c:showSerName val="0"/>
          <c:showPercent val="0"/>
          <c:showBubbleSize val="0"/>
        </c:dLbls>
        <c:gapWidth val="51"/>
        <c:overlap val="100"/>
        <c:axId val="114298128"/>
        <c:axId val="541111520"/>
      </c:barChart>
      <c:catAx>
        <c:axId val="114298128"/>
        <c:scaling>
          <c:orientation val="maxMin"/>
        </c:scaling>
        <c:delete val="0"/>
        <c:axPos val="l"/>
        <c:majorTickMark val="out"/>
        <c:minorTickMark val="none"/>
        <c:tickLblPos val="nextTo"/>
        <c:crossAx val="541111520"/>
        <c:crosses val="autoZero"/>
        <c:auto val="1"/>
        <c:lblAlgn val="ctr"/>
        <c:lblOffset val="100"/>
        <c:noMultiLvlLbl val="0"/>
      </c:catAx>
      <c:valAx>
        <c:axId val="541111520"/>
        <c:scaling>
          <c:orientation val="minMax"/>
          <c:max val="42850"/>
          <c:min val="42394"/>
        </c:scaling>
        <c:delete val="0"/>
        <c:axPos val="t"/>
        <c:majorGridlines/>
        <c:numFmt formatCode="dd/mm" sourceLinked="0"/>
        <c:majorTickMark val="out"/>
        <c:minorTickMark val="none"/>
        <c:tickLblPos val="nextTo"/>
        <c:crossAx val="114298128"/>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42</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topLeftCell="A25" zoomScale="130" zoomScaleNormal="130" workbookViewId="0"/>
  </sheetViews>
  <sheetFormatPr baseColWidth="10" defaultColWidth="11.44140625" defaultRowHeight="13.2"/>
  <cols>
    <col min="1" max="1" width="11.44140625" style="75"/>
    <col min="2" max="2" width="50.6640625" style="75" customWidth="1"/>
    <col min="3" max="3" width="100.6640625" style="75" customWidth="1"/>
    <col min="4" max="16384" width="11.44140625" style="75"/>
  </cols>
  <sheetData>
    <row r="1" spans="2:5" ht="13.8" thickBot="1"/>
    <row r="2" spans="2:5" ht="33" customHeight="1" thickBot="1">
      <c r="B2" s="120" t="s">
        <v>74</v>
      </c>
      <c r="C2" s="121"/>
    </row>
    <row r="3" spans="2:5" ht="84.6" customHeight="1" thickBot="1">
      <c r="B3" s="77" t="s">
        <v>73</v>
      </c>
      <c r="C3" s="82" t="s">
        <v>94</v>
      </c>
      <c r="E3" s="89"/>
    </row>
    <row r="4" spans="2:5" ht="14.4" thickBot="1">
      <c r="B4" s="77" t="s">
        <v>72</v>
      </c>
      <c r="C4" s="82" t="s">
        <v>84</v>
      </c>
    </row>
    <row r="5" spans="2:5" ht="14.4" thickBot="1">
      <c r="B5" s="77" t="s">
        <v>71</v>
      </c>
      <c r="C5" s="82" t="s">
        <v>95</v>
      </c>
    </row>
    <row r="6" spans="2:5" ht="55.8" thickBot="1">
      <c r="B6" s="77" t="s">
        <v>70</v>
      </c>
      <c r="C6" s="82" t="s">
        <v>100</v>
      </c>
    </row>
    <row r="7" spans="2:5" ht="42" thickBot="1">
      <c r="B7" s="86" t="s">
        <v>69</v>
      </c>
      <c r="C7" s="85" t="s">
        <v>83</v>
      </c>
    </row>
    <row r="8" spans="2:5" ht="14.4" thickBot="1">
      <c r="B8" s="84" t="s">
        <v>68</v>
      </c>
      <c r="C8" s="83" t="s">
        <v>67</v>
      </c>
    </row>
    <row r="9" spans="2:5" ht="83.4" thickBot="1">
      <c r="B9" s="81" t="s">
        <v>101</v>
      </c>
      <c r="C9" s="79" t="s">
        <v>102</v>
      </c>
    </row>
    <row r="10" spans="2:5" ht="28.2" thickBot="1">
      <c r="B10" s="81" t="s">
        <v>85</v>
      </c>
      <c r="C10" s="79" t="s">
        <v>82</v>
      </c>
    </row>
    <row r="11" spans="2:5" ht="55.8" thickBot="1">
      <c r="B11" s="80" t="s">
        <v>81</v>
      </c>
      <c r="C11" s="79" t="s">
        <v>103</v>
      </c>
    </row>
    <row r="12" spans="2:5" ht="55.8" thickBot="1">
      <c r="B12" s="80" t="s">
        <v>80</v>
      </c>
      <c r="C12" s="79" t="s">
        <v>103</v>
      </c>
    </row>
    <row r="13" spans="2:5" ht="42" thickBot="1">
      <c r="B13" s="80" t="s">
        <v>79</v>
      </c>
      <c r="C13" s="79" t="s">
        <v>103</v>
      </c>
    </row>
    <row r="14" spans="2:5" ht="55.8" thickBot="1">
      <c r="B14" s="87" t="s">
        <v>78</v>
      </c>
      <c r="C14" s="79" t="s">
        <v>103</v>
      </c>
    </row>
    <row r="15" spans="2:5" ht="83.4" thickBot="1">
      <c r="B15" s="80" t="s">
        <v>96</v>
      </c>
      <c r="C15" s="79" t="s">
        <v>103</v>
      </c>
    </row>
    <row r="16" spans="2:5" ht="28.2" thickBot="1">
      <c r="B16" s="80" t="s">
        <v>77</v>
      </c>
      <c r="C16" s="79" t="s">
        <v>103</v>
      </c>
    </row>
    <row r="17" spans="2:3" ht="69.599999999999994" thickBot="1">
      <c r="B17" s="80" t="s">
        <v>76</v>
      </c>
      <c r="C17" s="79" t="s">
        <v>103</v>
      </c>
    </row>
    <row r="18" spans="2:3" ht="62.25" customHeight="1" thickBot="1">
      <c r="B18" s="122" t="s">
        <v>66</v>
      </c>
      <c r="C18" s="123"/>
    </row>
    <row r="19" spans="2:3" ht="14.4" thickBot="1">
      <c r="B19" s="77" t="s">
        <v>65</v>
      </c>
      <c r="C19" s="76" t="s">
        <v>86</v>
      </c>
    </row>
    <row r="20" spans="2:3" ht="14.4" thickBot="1">
      <c r="B20" s="77" t="s">
        <v>64</v>
      </c>
      <c r="C20" s="76" t="s">
        <v>87</v>
      </c>
    </row>
    <row r="21" spans="2:3" ht="20.25" customHeight="1" thickBot="1">
      <c r="B21" s="77" t="s">
        <v>63</v>
      </c>
      <c r="C21" s="76" t="s">
        <v>88</v>
      </c>
    </row>
    <row r="22" spans="2:3" ht="35.25" customHeight="1" thickBot="1">
      <c r="B22" s="77" t="s">
        <v>62</v>
      </c>
      <c r="C22" s="76" t="s">
        <v>89</v>
      </c>
    </row>
    <row r="23" spans="2:3" ht="14.4" thickBot="1">
      <c r="B23" s="124" t="s">
        <v>61</v>
      </c>
      <c r="C23" s="125"/>
    </row>
    <row r="24" spans="2:3" ht="14.4" thickBot="1">
      <c r="B24" s="77" t="s">
        <v>60</v>
      </c>
      <c r="C24" s="76" t="s">
        <v>90</v>
      </c>
    </row>
    <row r="25" spans="2:3" ht="14.4" thickBot="1">
      <c r="B25" s="77" t="s">
        <v>59</v>
      </c>
      <c r="C25" s="76" t="s">
        <v>91</v>
      </c>
    </row>
    <row r="26" spans="2:3" ht="14.4" thickBot="1">
      <c r="B26" s="77" t="s">
        <v>58</v>
      </c>
      <c r="C26" s="78" t="s">
        <v>57</v>
      </c>
    </row>
    <row r="27" spans="2:3" ht="14.4" thickBot="1">
      <c r="B27" s="77" t="s">
        <v>56</v>
      </c>
      <c r="C27" s="76" t="s">
        <v>92</v>
      </c>
    </row>
    <row r="28" spans="2:3" ht="31.5" customHeight="1" thickBot="1">
      <c r="B28" s="77" t="s">
        <v>55</v>
      </c>
      <c r="C28" s="76" t="s">
        <v>93</v>
      </c>
    </row>
    <row r="29" spans="2:3" ht="63" customHeight="1" thickBot="1">
      <c r="B29" s="126" t="s">
        <v>75</v>
      </c>
      <c r="C29" s="127"/>
    </row>
  </sheetData>
  <mergeCells count="4">
    <mergeCell ref="B2:C2"/>
    <mergeCell ref="B18:C18"/>
    <mergeCell ref="B23:C23"/>
    <mergeCell ref="B29:C29"/>
  </mergeCells>
  <hyperlinks>
    <hyperlink ref="C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140" zoomScaleNormal="140" workbookViewId="0">
      <selection activeCell="E17" sqref="E17"/>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49" t="s">
        <v>0</v>
      </c>
      <c r="C2" s="149"/>
      <c r="D2" s="149"/>
      <c r="E2" s="149"/>
      <c r="F2" s="149"/>
      <c r="G2" s="149"/>
      <c r="H2" s="149"/>
      <c r="I2" s="149"/>
      <c r="J2" s="149"/>
    </row>
    <row r="3" spans="2:12">
      <c r="B3" s="134"/>
      <c r="C3" s="134"/>
      <c r="D3" s="134"/>
      <c r="E3" s="134"/>
      <c r="F3" s="134"/>
      <c r="G3" s="134"/>
      <c r="H3" s="134"/>
      <c r="I3" s="134"/>
      <c r="J3" s="134"/>
    </row>
    <row r="4" spans="2:12" ht="50.1" customHeight="1">
      <c r="B4" s="150" t="s">
        <v>107</v>
      </c>
      <c r="C4" s="150"/>
      <c r="D4" s="150"/>
      <c r="E4" s="150"/>
      <c r="F4" s="150"/>
      <c r="G4" s="150"/>
      <c r="H4" s="150"/>
      <c r="I4" s="150"/>
      <c r="J4" s="150"/>
    </row>
    <row r="5" spans="2:12" ht="50.1" customHeight="1">
      <c r="B5" s="150"/>
      <c r="C5" s="150"/>
      <c r="D5" s="150"/>
      <c r="E5" s="150"/>
      <c r="F5" s="150"/>
      <c r="G5" s="150"/>
      <c r="H5" s="150"/>
      <c r="I5" s="150"/>
      <c r="J5" s="150"/>
    </row>
    <row r="6" spans="2:12">
      <c r="B6" s="135"/>
      <c r="C6" s="135"/>
      <c r="D6" s="135"/>
      <c r="E6" s="135"/>
      <c r="F6" s="135"/>
      <c r="G6" s="135"/>
      <c r="H6" s="135"/>
      <c r="I6" s="135"/>
      <c r="J6" s="135"/>
    </row>
    <row r="7" spans="2:12" ht="19.95" customHeight="1">
      <c r="B7" s="151" t="s">
        <v>105</v>
      </c>
      <c r="C7" s="151"/>
      <c r="D7" s="151"/>
      <c r="E7" s="151"/>
      <c r="F7" s="151"/>
      <c r="G7" s="151"/>
      <c r="H7" s="151"/>
      <c r="I7" s="151"/>
      <c r="J7" s="151"/>
    </row>
    <row r="8" spans="2:12" ht="19.95" customHeight="1">
      <c r="B8" s="151"/>
      <c r="C8" s="151"/>
      <c r="D8" s="151"/>
      <c r="E8" s="151"/>
      <c r="F8" s="151"/>
      <c r="G8" s="151"/>
      <c r="H8" s="151"/>
      <c r="I8" s="151"/>
      <c r="J8" s="151"/>
    </row>
    <row r="9" spans="2:12" ht="19.95" customHeight="1">
      <c r="B9" s="151"/>
      <c r="C9" s="151"/>
      <c r="D9" s="151"/>
      <c r="E9" s="151"/>
      <c r="F9" s="151"/>
      <c r="G9" s="151"/>
      <c r="H9" s="151"/>
      <c r="I9" s="151"/>
      <c r="J9" s="151"/>
      <c r="L9" s="12"/>
    </row>
    <row r="10" spans="2:12" ht="19.95" customHeight="1">
      <c r="B10" s="151"/>
      <c r="C10" s="151"/>
      <c r="D10" s="151"/>
      <c r="E10" s="151"/>
      <c r="F10" s="151"/>
      <c r="G10" s="151"/>
      <c r="H10" s="151"/>
      <c r="I10" s="151"/>
      <c r="J10" s="151"/>
    </row>
    <row r="11" spans="2:12">
      <c r="B11" s="135"/>
      <c r="C11" s="135"/>
      <c r="D11" s="135"/>
      <c r="E11" s="135"/>
      <c r="F11" s="135"/>
      <c r="G11" s="135"/>
      <c r="H11" s="135"/>
      <c r="I11" s="135"/>
      <c r="J11" s="135"/>
    </row>
    <row r="12" spans="2:12" ht="12.75" customHeight="1">
      <c r="B12" s="142" t="s">
        <v>108</v>
      </c>
      <c r="C12" s="142"/>
      <c r="D12" s="142"/>
      <c r="E12" s="142"/>
      <c r="F12" s="142"/>
      <c r="G12" s="142"/>
      <c r="H12" s="142"/>
      <c r="I12" s="142"/>
      <c r="J12" s="142"/>
    </row>
    <row r="13" spans="2:12" ht="112.5" customHeight="1">
      <c r="B13" s="142"/>
      <c r="C13" s="142"/>
      <c r="D13" s="142"/>
      <c r="E13" s="142"/>
      <c r="F13" s="142"/>
      <c r="G13" s="142"/>
      <c r="H13" s="142"/>
      <c r="I13" s="142"/>
      <c r="J13" s="142"/>
      <c r="L13" s="13"/>
    </row>
    <row r="14" spans="2:12">
      <c r="B14" s="135"/>
      <c r="C14" s="135"/>
      <c r="D14" s="135"/>
      <c r="E14" s="135"/>
      <c r="F14" s="135"/>
      <c r="G14" s="135"/>
      <c r="H14" s="135"/>
      <c r="I14" s="135"/>
      <c r="J14" s="135"/>
    </row>
    <row r="15" spans="2:12" ht="13.5" customHeight="1">
      <c r="B15" s="148" t="s">
        <v>24</v>
      </c>
      <c r="C15" s="148"/>
      <c r="D15" s="148"/>
      <c r="E15" s="148"/>
      <c r="F15" s="135"/>
      <c r="G15" s="143" t="s">
        <v>1</v>
      </c>
      <c r="H15" s="144"/>
      <c r="I15" s="144"/>
      <c r="J15" s="145"/>
    </row>
    <row r="16" spans="2:12" ht="65.099999999999994" customHeight="1">
      <c r="B16" s="146" t="s">
        <v>6</v>
      </c>
      <c r="C16" s="146"/>
      <c r="D16" s="73" t="s">
        <v>7</v>
      </c>
      <c r="E16" s="14" t="s">
        <v>8</v>
      </c>
      <c r="F16" s="135"/>
      <c r="G16" s="128" t="s">
        <v>109</v>
      </c>
      <c r="H16" s="129"/>
      <c r="I16" s="129"/>
      <c r="J16" s="130"/>
      <c r="L16" s="15"/>
    </row>
    <row r="17" spans="2:12" ht="65.099999999999994" customHeight="1">
      <c r="B17" s="147">
        <f>+'II parte'!G9</f>
        <v>42394</v>
      </c>
      <c r="C17" s="147"/>
      <c r="D17" s="74">
        <f>+'II parte'!H42</f>
        <v>42839</v>
      </c>
      <c r="E17" s="16">
        <f>+D17-B17</f>
        <v>445</v>
      </c>
      <c r="F17" s="135"/>
      <c r="G17" s="131"/>
      <c r="H17" s="132"/>
      <c r="I17" s="132"/>
      <c r="J17" s="133"/>
      <c r="L17" s="15"/>
    </row>
    <row r="18" spans="2:12">
      <c r="B18" s="135"/>
      <c r="C18" s="135"/>
      <c r="D18" s="135"/>
      <c r="E18" s="135"/>
      <c r="F18" s="135"/>
      <c r="G18" s="135"/>
      <c r="H18" s="135"/>
      <c r="I18" s="135"/>
      <c r="J18" s="135"/>
    </row>
    <row r="19" spans="2:12">
      <c r="B19" s="128" t="s">
        <v>104</v>
      </c>
      <c r="C19" s="129"/>
      <c r="D19" s="129"/>
      <c r="E19" s="129"/>
      <c r="F19" s="129"/>
      <c r="G19" s="129"/>
      <c r="H19" s="129"/>
      <c r="I19" s="129"/>
      <c r="J19" s="130"/>
    </row>
    <row r="20" spans="2:12" ht="17.399999999999999">
      <c r="B20" s="131"/>
      <c r="C20" s="132"/>
      <c r="D20" s="132"/>
      <c r="E20" s="132"/>
      <c r="F20" s="132"/>
      <c r="G20" s="132"/>
      <c r="H20" s="132"/>
      <c r="I20" s="132"/>
      <c r="J20" s="133"/>
      <c r="L20" s="15"/>
    </row>
    <row r="21" spans="2:12">
      <c r="B21" s="135"/>
      <c r="C21" s="135"/>
      <c r="D21" s="135"/>
      <c r="E21" s="135"/>
      <c r="F21" s="135"/>
      <c r="G21" s="135"/>
      <c r="H21" s="135"/>
      <c r="I21" s="135"/>
      <c r="J21" s="135"/>
    </row>
    <row r="22" spans="2:12" ht="35.1" customHeight="1">
      <c r="B22" s="136" t="s">
        <v>97</v>
      </c>
      <c r="C22" s="137"/>
      <c r="D22" s="137"/>
      <c r="E22" s="137"/>
      <c r="F22" s="137"/>
      <c r="G22" s="137"/>
      <c r="H22" s="137"/>
      <c r="I22" s="137"/>
      <c r="J22" s="138"/>
    </row>
    <row r="23" spans="2:12" ht="35.1" customHeight="1">
      <c r="B23" s="139"/>
      <c r="C23" s="140"/>
      <c r="D23" s="140"/>
      <c r="E23" s="140"/>
      <c r="F23" s="140"/>
      <c r="G23" s="140"/>
      <c r="H23" s="140"/>
      <c r="I23" s="140"/>
      <c r="J23" s="141"/>
      <c r="L23" s="15"/>
    </row>
    <row r="24" spans="2:12">
      <c r="B24" s="135"/>
      <c r="C24" s="135"/>
      <c r="D24" s="135"/>
      <c r="E24" s="135"/>
      <c r="F24" s="135"/>
      <c r="G24" s="135"/>
      <c r="H24" s="135"/>
      <c r="I24" s="135"/>
      <c r="J24" s="135"/>
    </row>
    <row r="25" spans="2:12" ht="17.399999999999999">
      <c r="B25" s="136" t="s">
        <v>110</v>
      </c>
      <c r="C25" s="137"/>
      <c r="D25" s="137"/>
      <c r="E25" s="137"/>
      <c r="F25" s="137"/>
      <c r="G25" s="137"/>
      <c r="H25" s="137"/>
      <c r="I25" s="137"/>
      <c r="J25" s="138"/>
      <c r="L25" s="15"/>
    </row>
    <row r="26" spans="2:12" ht="23.4" customHeight="1">
      <c r="B26" s="139"/>
      <c r="C26" s="140"/>
      <c r="D26" s="140"/>
      <c r="E26" s="140"/>
      <c r="F26" s="140"/>
      <c r="G26" s="140"/>
      <c r="H26" s="140"/>
      <c r="I26" s="140"/>
      <c r="J26" s="141"/>
    </row>
    <row r="27" spans="2:12">
      <c r="B27" s="135"/>
      <c r="C27" s="135"/>
      <c r="D27" s="135"/>
      <c r="E27" s="135"/>
      <c r="F27" s="135"/>
      <c r="G27" s="135"/>
      <c r="H27" s="135"/>
      <c r="I27" s="135"/>
      <c r="J27" s="135"/>
    </row>
    <row r="28" spans="2:12" ht="19.5" customHeight="1">
      <c r="B28" s="128" t="s">
        <v>111</v>
      </c>
      <c r="C28" s="129"/>
      <c r="D28" s="129"/>
      <c r="E28" s="129"/>
      <c r="F28" s="129"/>
      <c r="G28" s="129"/>
      <c r="H28" s="129"/>
      <c r="I28" s="129"/>
      <c r="J28" s="130"/>
    </row>
    <row r="29" spans="2:12" ht="16.5" customHeight="1">
      <c r="B29" s="131"/>
      <c r="C29" s="132"/>
      <c r="D29" s="132"/>
      <c r="E29" s="132"/>
      <c r="F29" s="132"/>
      <c r="G29" s="132"/>
      <c r="H29" s="132"/>
      <c r="I29" s="132"/>
      <c r="J29" s="133"/>
    </row>
    <row r="30" spans="2:12">
      <c r="B30" s="134"/>
      <c r="C30" s="134"/>
      <c r="D30" s="134"/>
      <c r="E30" s="134"/>
      <c r="F30" s="134"/>
      <c r="G30" s="134"/>
      <c r="H30" s="134"/>
      <c r="I30" s="134"/>
      <c r="J30" s="134"/>
    </row>
    <row r="31" spans="2:12" hidden="1"/>
  </sheetData>
  <mergeCells count="23">
    <mergeCell ref="B11:J11"/>
    <mergeCell ref="B2:J2"/>
    <mergeCell ref="B4:J5"/>
    <mergeCell ref="B7:J10"/>
    <mergeCell ref="B6:J6"/>
    <mergeCell ref="B3:J3"/>
    <mergeCell ref="B12:J13"/>
    <mergeCell ref="B19:J20"/>
    <mergeCell ref="B22:J23"/>
    <mergeCell ref="B18:J18"/>
    <mergeCell ref="B21:J21"/>
    <mergeCell ref="F15:F17"/>
    <mergeCell ref="B14:J14"/>
    <mergeCell ref="G15:J15"/>
    <mergeCell ref="B16:C16"/>
    <mergeCell ref="G16:J17"/>
    <mergeCell ref="B17:C17"/>
    <mergeCell ref="B15:E15"/>
    <mergeCell ref="B28:J29"/>
    <mergeCell ref="B30:J30"/>
    <mergeCell ref="B27:J27"/>
    <mergeCell ref="B24:J24"/>
    <mergeCell ref="B25:J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1"/>
  <sheetViews>
    <sheetView showGridLines="0" tabSelected="1" topLeftCell="B7" zoomScaleNormal="100" workbookViewId="0">
      <selection activeCell="J14" sqref="J14"/>
    </sheetView>
  </sheetViews>
  <sheetFormatPr baseColWidth="10" defaultColWidth="3.109375" defaultRowHeight="16.8" outlineLevelRow="3"/>
  <cols>
    <col min="1" max="2" width="3" style="39" customWidth="1"/>
    <col min="3" max="4" width="3" style="63" customWidth="1"/>
    <col min="5" max="5" width="47.44140625" style="52" customWidth="1"/>
    <col min="6" max="6" width="19.6640625" style="52" customWidth="1"/>
    <col min="7" max="7" width="23.88671875" style="64" customWidth="1"/>
    <col min="8" max="8" width="23.5546875" style="64" customWidth="1"/>
    <col min="9" max="10" width="11.6640625" style="65" customWidth="1"/>
    <col min="11" max="11" width="13.109375" style="40" customWidth="1"/>
    <col min="12" max="12" width="7.109375" style="40" customWidth="1"/>
    <col min="13" max="13" width="13.33203125" style="40" customWidth="1"/>
    <col min="14" max="14" width="36.6640625" style="23" customWidth="1"/>
    <col min="15" max="16384" width="3.109375" style="39"/>
  </cols>
  <sheetData>
    <row r="2" spans="1:15" ht="13.95" customHeight="1">
      <c r="A2" s="152" t="s">
        <v>25</v>
      </c>
      <c r="B2" s="152"/>
      <c r="C2" s="152"/>
      <c r="D2" s="152"/>
      <c r="E2" s="152"/>
      <c r="F2" s="152"/>
      <c r="G2" s="152"/>
      <c r="H2" s="152"/>
      <c r="I2" s="152"/>
      <c r="J2" s="152"/>
      <c r="K2" s="152"/>
      <c r="L2" s="22"/>
      <c r="M2" s="22"/>
      <c r="N2" s="22"/>
    </row>
    <row r="3" spans="1:15" ht="21" customHeight="1">
      <c r="A3" s="152"/>
      <c r="B3" s="152"/>
      <c r="C3" s="152"/>
      <c r="D3" s="152"/>
      <c r="E3" s="152"/>
      <c r="F3" s="152"/>
      <c r="G3" s="152"/>
      <c r="H3" s="152"/>
      <c r="I3" s="152"/>
      <c r="J3" s="152"/>
      <c r="K3" s="152"/>
      <c r="L3" s="22"/>
      <c r="M3" s="22"/>
      <c r="N3" s="22"/>
    </row>
    <row r="4" spans="1:15" ht="18.75" customHeight="1">
      <c r="A4" s="152"/>
      <c r="B4" s="152"/>
      <c r="C4" s="152"/>
      <c r="D4" s="152"/>
      <c r="E4" s="152"/>
      <c r="F4" s="152"/>
      <c r="G4" s="152"/>
      <c r="H4" s="152"/>
      <c r="I4" s="152"/>
      <c r="J4" s="152"/>
      <c r="K4" s="152"/>
      <c r="L4" s="22"/>
      <c r="M4" s="22"/>
      <c r="N4" s="22"/>
    </row>
    <row r="5" spans="1:15">
      <c r="A5" s="152"/>
      <c r="B5" s="152"/>
      <c r="C5" s="152"/>
      <c r="D5" s="152"/>
      <c r="E5" s="152"/>
      <c r="F5" s="152"/>
      <c r="G5" s="152"/>
      <c r="H5" s="152"/>
      <c r="I5" s="152"/>
      <c r="J5" s="152"/>
      <c r="K5" s="152"/>
    </row>
    <row r="6" spans="1:15" ht="13.8">
      <c r="A6" s="24"/>
      <c r="B6" s="24"/>
      <c r="C6" s="66"/>
      <c r="D6" s="66"/>
      <c r="E6" s="48"/>
      <c r="F6" s="48"/>
      <c r="G6" s="49"/>
      <c r="H6" s="49"/>
      <c r="I6" s="47"/>
      <c r="J6" s="47"/>
      <c r="K6" s="17"/>
      <c r="L6" s="17"/>
      <c r="M6" s="17"/>
      <c r="N6" s="18"/>
    </row>
    <row r="7" spans="1:15" s="27" customFormat="1" ht="25.5" customHeight="1">
      <c r="A7" s="25" t="s">
        <v>9</v>
      </c>
      <c r="B7" s="25"/>
      <c r="C7" s="67"/>
      <c r="D7" s="67"/>
      <c r="E7" s="50" t="s">
        <v>26</v>
      </c>
      <c r="F7" s="50" t="s">
        <v>2</v>
      </c>
      <c r="G7" s="51" t="s">
        <v>3</v>
      </c>
      <c r="H7" s="51" t="s">
        <v>5</v>
      </c>
      <c r="I7" s="50" t="s">
        <v>8</v>
      </c>
      <c r="J7" s="50" t="s">
        <v>54</v>
      </c>
      <c r="K7" s="20" t="s">
        <v>4</v>
      </c>
      <c r="L7" s="19"/>
      <c r="M7" s="19"/>
      <c r="N7" s="26"/>
    </row>
    <row r="8" spans="1:15" ht="15.75" customHeight="1">
      <c r="B8" s="21"/>
      <c r="F8" s="53"/>
      <c r="G8" s="54"/>
      <c r="H8" s="54"/>
      <c r="I8" s="55"/>
      <c r="J8" s="55"/>
      <c r="K8" s="114">
        <v>0.55000000000000004</v>
      </c>
      <c r="L8" s="21"/>
      <c r="M8" s="21"/>
      <c r="O8" s="40"/>
    </row>
    <row r="9" spans="1:15" s="45" customFormat="1" ht="18.899999999999999" customHeight="1">
      <c r="A9" s="42"/>
      <c r="B9" s="90" t="s">
        <v>47</v>
      </c>
      <c r="C9" s="68"/>
      <c r="D9" s="68"/>
      <c r="E9" s="56"/>
      <c r="F9" s="57"/>
      <c r="G9" s="46">
        <v>42394</v>
      </c>
      <c r="H9" s="46">
        <v>42839</v>
      </c>
      <c r="I9" s="58">
        <f>+H9-G9</f>
        <v>445</v>
      </c>
      <c r="J9" s="58">
        <f>+J10+J18+J25+J32</f>
        <v>145</v>
      </c>
      <c r="K9" s="43"/>
      <c r="L9" s="37"/>
      <c r="M9" s="38"/>
      <c r="N9" s="44"/>
    </row>
    <row r="10" spans="1:15" s="96" customFormat="1" ht="56.4" customHeight="1" outlineLevel="1">
      <c r="A10" s="91"/>
      <c r="B10" s="97"/>
      <c r="C10" s="98" t="s">
        <v>35</v>
      </c>
      <c r="D10" s="98"/>
      <c r="E10" s="99"/>
      <c r="F10" s="100" t="s">
        <v>118</v>
      </c>
      <c r="G10" s="101">
        <v>42394</v>
      </c>
      <c r="H10" s="101">
        <v>42395</v>
      </c>
      <c r="I10" s="112">
        <f>+H10-G10</f>
        <v>1</v>
      </c>
      <c r="J10" s="102">
        <v>2</v>
      </c>
      <c r="K10" s="103">
        <f>+K11+K15</f>
        <v>1.0009999999999999</v>
      </c>
      <c r="L10" s="93"/>
      <c r="M10" s="94"/>
      <c r="N10" s="95"/>
    </row>
    <row r="11" spans="1:15" s="96" customFormat="1" ht="13.2" outlineLevel="2">
      <c r="A11" s="91"/>
      <c r="B11" s="91"/>
      <c r="C11" s="70"/>
      <c r="D11" s="71" t="s">
        <v>36</v>
      </c>
      <c r="E11" s="59"/>
      <c r="F11" s="34"/>
      <c r="G11" s="36">
        <v>42394</v>
      </c>
      <c r="H11" s="36">
        <v>42394</v>
      </c>
      <c r="I11" s="119">
        <f>+H11-G11</f>
        <v>0</v>
      </c>
      <c r="J11" s="47">
        <v>1</v>
      </c>
      <c r="K11" s="113">
        <f>+K12+K13+K14</f>
        <v>0.501</v>
      </c>
      <c r="L11" s="93"/>
      <c r="M11" s="94"/>
      <c r="N11" s="95"/>
    </row>
    <row r="12" spans="1:15" s="96" customFormat="1" ht="13.2" outlineLevel="3">
      <c r="A12" s="91"/>
      <c r="B12" s="91"/>
      <c r="C12" s="70"/>
      <c r="D12" s="70"/>
      <c r="E12" s="60" t="s">
        <v>106</v>
      </c>
      <c r="F12" s="34"/>
      <c r="G12" s="36">
        <v>42394</v>
      </c>
      <c r="H12" s="36">
        <v>42394</v>
      </c>
      <c r="I12" s="119">
        <f t="shared" ref="I12:I17" si="0">+H12-G12</f>
        <v>0</v>
      </c>
      <c r="J12" s="47">
        <v>1</v>
      </c>
      <c r="K12" s="92">
        <v>0.16700000000000001</v>
      </c>
      <c r="L12" s="93"/>
      <c r="M12" s="94"/>
      <c r="N12" s="95"/>
    </row>
    <row r="13" spans="1:15" s="96" customFormat="1" ht="13.2" outlineLevel="3">
      <c r="A13" s="91"/>
      <c r="B13" s="91"/>
      <c r="C13" s="70"/>
      <c r="D13" s="70"/>
      <c r="E13" s="60" t="s">
        <v>37</v>
      </c>
      <c r="F13" s="34"/>
      <c r="G13" s="36">
        <v>42394</v>
      </c>
      <c r="H13" s="36">
        <v>42394</v>
      </c>
      <c r="I13" s="119">
        <f t="shared" si="0"/>
        <v>0</v>
      </c>
      <c r="J13" s="47">
        <v>1</v>
      </c>
      <c r="K13" s="92">
        <v>0.16700000000000001</v>
      </c>
      <c r="L13" s="93"/>
      <c r="M13" s="94"/>
      <c r="N13" s="95"/>
    </row>
    <row r="14" spans="1:15" s="96" customFormat="1" ht="13.2" outlineLevel="3">
      <c r="A14" s="91"/>
      <c r="B14" s="91"/>
      <c r="C14" s="70"/>
      <c r="D14" s="70"/>
      <c r="E14" s="59" t="s">
        <v>38</v>
      </c>
      <c r="F14" s="34"/>
      <c r="G14" s="36">
        <v>42394</v>
      </c>
      <c r="H14" s="36">
        <v>42394</v>
      </c>
      <c r="I14" s="119">
        <f t="shared" si="0"/>
        <v>0</v>
      </c>
      <c r="J14" s="47">
        <v>1</v>
      </c>
      <c r="K14" s="92">
        <v>0.16700000000000001</v>
      </c>
      <c r="L14" s="93"/>
      <c r="M14" s="94"/>
      <c r="N14" s="95"/>
    </row>
    <row r="15" spans="1:15" s="96" customFormat="1" ht="13.2" outlineLevel="2">
      <c r="A15" s="91"/>
      <c r="B15" s="91"/>
      <c r="C15" s="59"/>
      <c r="D15" s="71" t="s">
        <v>39</v>
      </c>
      <c r="E15" s="59"/>
      <c r="F15" s="34"/>
      <c r="G15" s="36">
        <v>42394</v>
      </c>
      <c r="H15" s="36">
        <v>42395</v>
      </c>
      <c r="I15" s="119">
        <f t="shared" si="0"/>
        <v>1</v>
      </c>
      <c r="J15" s="47">
        <v>2</v>
      </c>
      <c r="K15" s="113">
        <f>+K16+K17</f>
        <v>0.5</v>
      </c>
      <c r="L15" s="93"/>
      <c r="M15" s="94"/>
      <c r="N15" s="95"/>
    </row>
    <row r="16" spans="1:15" s="96" customFormat="1" ht="13.2" outlineLevel="2">
      <c r="A16" s="91"/>
      <c r="B16" s="91"/>
      <c r="C16" s="70"/>
      <c r="D16" s="70"/>
      <c r="E16" s="60" t="s">
        <v>40</v>
      </c>
      <c r="F16" s="34"/>
      <c r="G16" s="36">
        <v>42394</v>
      </c>
      <c r="H16" s="36">
        <v>42395</v>
      </c>
      <c r="I16" s="119">
        <f t="shared" si="0"/>
        <v>1</v>
      </c>
      <c r="J16" s="47">
        <v>2</v>
      </c>
      <c r="K16" s="92">
        <v>0.25</v>
      </c>
      <c r="L16" s="93"/>
      <c r="M16" s="94"/>
      <c r="N16" s="95"/>
    </row>
    <row r="17" spans="1:14" s="96" customFormat="1" ht="13.2" outlineLevel="2">
      <c r="A17" s="91"/>
      <c r="B17" s="91"/>
      <c r="C17" s="70"/>
      <c r="D17" s="70"/>
      <c r="E17" s="60" t="s">
        <v>46</v>
      </c>
      <c r="F17" s="34"/>
      <c r="G17" s="36">
        <v>42395</v>
      </c>
      <c r="H17" s="36">
        <v>42395</v>
      </c>
      <c r="I17" s="119">
        <f t="shared" si="0"/>
        <v>0</v>
      </c>
      <c r="J17" s="47">
        <v>1</v>
      </c>
      <c r="K17" s="92">
        <v>0.25</v>
      </c>
      <c r="L17" s="93"/>
      <c r="M17" s="94"/>
      <c r="N17" s="95"/>
    </row>
    <row r="18" spans="1:14" s="96" customFormat="1" ht="39.6" outlineLevel="1">
      <c r="A18" s="91"/>
      <c r="B18" s="97"/>
      <c r="C18" s="98" t="s">
        <v>44</v>
      </c>
      <c r="D18" s="99"/>
      <c r="E18" s="99"/>
      <c r="F18" s="100" t="s">
        <v>118</v>
      </c>
      <c r="G18" s="101">
        <v>42396</v>
      </c>
      <c r="H18" s="101">
        <v>42403</v>
      </c>
      <c r="I18" s="112">
        <f>+H18-G18</f>
        <v>7</v>
      </c>
      <c r="J18" s="102">
        <v>6</v>
      </c>
      <c r="K18" s="103">
        <f>+SUM(K19:K24)</f>
        <v>1.002</v>
      </c>
      <c r="L18" s="93"/>
      <c r="M18" s="94"/>
      <c r="N18" s="95"/>
    </row>
    <row r="19" spans="1:14" s="96" customFormat="1" ht="26.4" outlineLevel="2">
      <c r="A19" s="91"/>
      <c r="B19" s="91"/>
      <c r="C19" s="70"/>
      <c r="D19" s="72"/>
      <c r="E19" s="61" t="s">
        <v>42</v>
      </c>
      <c r="F19" s="34"/>
      <c r="G19" s="36">
        <v>42396</v>
      </c>
      <c r="H19" s="36">
        <v>42396</v>
      </c>
      <c r="I19" s="119">
        <f>+H19-G19</f>
        <v>0</v>
      </c>
      <c r="J19" s="47">
        <v>1</v>
      </c>
      <c r="K19" s="92">
        <v>0.16700000000000001</v>
      </c>
      <c r="L19" s="93"/>
      <c r="M19" s="94"/>
      <c r="N19" s="95"/>
    </row>
    <row r="20" spans="1:14" s="96" customFormat="1" ht="26.4" outlineLevel="2">
      <c r="A20" s="91"/>
      <c r="B20" s="91"/>
      <c r="C20" s="70"/>
      <c r="D20" s="72"/>
      <c r="E20" s="61" t="s">
        <v>48</v>
      </c>
      <c r="F20" s="34"/>
      <c r="G20" s="36">
        <v>42397</v>
      </c>
      <c r="H20" s="36">
        <v>42397</v>
      </c>
      <c r="I20" s="119">
        <f t="shared" ref="I20:I24" si="1">+H20-G20</f>
        <v>0</v>
      </c>
      <c r="J20" s="47">
        <v>1</v>
      </c>
      <c r="K20" s="92">
        <v>0.16700000000000001</v>
      </c>
      <c r="L20" s="93"/>
      <c r="M20" s="94"/>
      <c r="N20" s="95"/>
    </row>
    <row r="21" spans="1:14" s="96" customFormat="1" ht="13.2" outlineLevel="2">
      <c r="A21" s="91"/>
      <c r="B21" s="91"/>
      <c r="C21" s="70"/>
      <c r="D21" s="72"/>
      <c r="E21" s="61" t="s">
        <v>49</v>
      </c>
      <c r="F21" s="34"/>
      <c r="G21" s="36">
        <v>42396</v>
      </c>
      <c r="H21" s="36">
        <v>42398</v>
      </c>
      <c r="I21" s="119">
        <f t="shared" si="1"/>
        <v>2</v>
      </c>
      <c r="J21" s="47">
        <v>3</v>
      </c>
      <c r="K21" s="92">
        <v>0.16700000000000001</v>
      </c>
      <c r="L21" s="93"/>
      <c r="M21" s="94"/>
      <c r="N21" s="95"/>
    </row>
    <row r="22" spans="1:14" s="96" customFormat="1" ht="13.2" outlineLevel="2">
      <c r="A22" s="91"/>
      <c r="B22" s="91"/>
      <c r="C22" s="70"/>
      <c r="D22" s="72"/>
      <c r="E22" s="61" t="s">
        <v>43</v>
      </c>
      <c r="F22" s="34"/>
      <c r="G22" s="36">
        <v>42401</v>
      </c>
      <c r="H22" s="36">
        <v>42401</v>
      </c>
      <c r="I22" s="119">
        <f t="shared" si="1"/>
        <v>0</v>
      </c>
      <c r="J22" s="47">
        <v>1</v>
      </c>
      <c r="K22" s="92">
        <v>0.16700000000000001</v>
      </c>
      <c r="L22" s="93"/>
      <c r="M22" s="94"/>
      <c r="N22" s="95"/>
    </row>
    <row r="23" spans="1:14" s="96" customFormat="1" ht="39.6" outlineLevel="2">
      <c r="A23" s="91"/>
      <c r="B23" s="91"/>
      <c r="C23" s="70"/>
      <c r="D23" s="72"/>
      <c r="E23" s="61" t="s">
        <v>50</v>
      </c>
      <c r="F23" s="34"/>
      <c r="G23" s="36">
        <v>42402</v>
      </c>
      <c r="H23" s="36">
        <v>42402</v>
      </c>
      <c r="I23" s="119">
        <f t="shared" si="1"/>
        <v>0</v>
      </c>
      <c r="J23" s="47">
        <v>1</v>
      </c>
      <c r="K23" s="92">
        <v>0.16700000000000001</v>
      </c>
      <c r="L23" s="93"/>
      <c r="M23" s="94"/>
      <c r="N23" s="95"/>
    </row>
    <row r="24" spans="1:14" s="96" customFormat="1" ht="26.4" outlineLevel="2">
      <c r="A24" s="91"/>
      <c r="B24" s="91"/>
      <c r="C24" s="59"/>
      <c r="D24" s="72"/>
      <c r="E24" s="61" t="s">
        <v>41</v>
      </c>
      <c r="F24" s="34"/>
      <c r="G24" s="36">
        <v>42402</v>
      </c>
      <c r="H24" s="36">
        <v>42403</v>
      </c>
      <c r="I24" s="119">
        <f t="shared" si="1"/>
        <v>1</v>
      </c>
      <c r="J24" s="47">
        <v>2</v>
      </c>
      <c r="K24" s="92">
        <v>0.16700000000000001</v>
      </c>
      <c r="L24" s="93"/>
      <c r="M24" s="94"/>
      <c r="N24" s="95"/>
    </row>
    <row r="25" spans="1:14" s="96" customFormat="1" ht="39.6" outlineLevel="1">
      <c r="A25" s="91"/>
      <c r="B25" s="97"/>
      <c r="C25" s="104" t="s">
        <v>45</v>
      </c>
      <c r="D25" s="105"/>
      <c r="E25" s="106"/>
      <c r="F25" s="100" t="s">
        <v>118</v>
      </c>
      <c r="G25" s="101">
        <v>42404</v>
      </c>
      <c r="H25" s="107">
        <v>42496</v>
      </c>
      <c r="I25" s="112">
        <f>+H25-G25</f>
        <v>92</v>
      </c>
      <c r="J25" s="112">
        <v>47</v>
      </c>
      <c r="K25" s="103">
        <f>+K26+K27+K28+K29+K30+K31</f>
        <v>1.002</v>
      </c>
      <c r="L25" s="93"/>
      <c r="M25" s="94"/>
      <c r="N25" s="95"/>
    </row>
    <row r="26" spans="1:14" s="96" customFormat="1" ht="13.2" outlineLevel="2">
      <c r="A26" s="91"/>
      <c r="B26" s="91"/>
      <c r="C26" s="59"/>
      <c r="D26" s="70"/>
      <c r="E26" s="60" t="s">
        <v>34</v>
      </c>
      <c r="F26" s="34"/>
      <c r="G26" s="36">
        <v>42404</v>
      </c>
      <c r="H26" s="36">
        <v>42405</v>
      </c>
      <c r="I26" s="119">
        <f>+H26-G26</f>
        <v>1</v>
      </c>
      <c r="J26" s="47">
        <v>2</v>
      </c>
      <c r="K26" s="92">
        <v>0.16700000000000001</v>
      </c>
      <c r="L26" s="93"/>
      <c r="M26" s="94"/>
      <c r="N26" s="95"/>
    </row>
    <row r="27" spans="1:14" s="96" customFormat="1" ht="26.4" outlineLevel="2">
      <c r="A27" s="91"/>
      <c r="B27" s="91"/>
      <c r="C27" s="69"/>
      <c r="D27" s="70"/>
      <c r="E27" s="61" t="s">
        <v>41</v>
      </c>
      <c r="F27" s="34"/>
      <c r="G27" s="36">
        <v>42405</v>
      </c>
      <c r="H27" s="36">
        <v>42405</v>
      </c>
      <c r="I27" s="119">
        <f t="shared" ref="I27:I31" si="2">+H27-G27</f>
        <v>0</v>
      </c>
      <c r="J27" s="47">
        <v>1</v>
      </c>
      <c r="K27" s="92">
        <v>0.16700000000000001</v>
      </c>
      <c r="L27" s="93"/>
      <c r="M27" s="94"/>
      <c r="N27" s="95"/>
    </row>
    <row r="28" spans="1:14" s="96" customFormat="1" ht="26.4" outlineLevel="2">
      <c r="A28" s="91"/>
      <c r="B28" s="91"/>
      <c r="C28" s="70"/>
      <c r="D28" s="70"/>
      <c r="E28" s="60" t="s">
        <v>51</v>
      </c>
      <c r="F28" s="34" t="s">
        <v>119</v>
      </c>
      <c r="G28" s="62">
        <v>42408</v>
      </c>
      <c r="H28" s="62">
        <v>42412</v>
      </c>
      <c r="I28" s="119">
        <f t="shared" si="2"/>
        <v>4</v>
      </c>
      <c r="J28" s="47">
        <v>5</v>
      </c>
      <c r="K28" s="92">
        <v>0.16700000000000001</v>
      </c>
      <c r="L28" s="93"/>
      <c r="M28" s="94"/>
      <c r="N28" s="95"/>
    </row>
    <row r="29" spans="1:14" s="96" customFormat="1" ht="13.2" outlineLevel="2">
      <c r="A29" s="91"/>
      <c r="B29" s="91"/>
      <c r="C29" s="70"/>
      <c r="D29" s="70"/>
      <c r="E29" s="60" t="s">
        <v>32</v>
      </c>
      <c r="F29" s="34"/>
      <c r="G29" s="62">
        <v>42457</v>
      </c>
      <c r="H29" s="62">
        <v>42459</v>
      </c>
      <c r="I29" s="119">
        <f t="shared" si="2"/>
        <v>2</v>
      </c>
      <c r="J29" s="47">
        <v>3</v>
      </c>
      <c r="K29" s="92">
        <v>0.16700000000000001</v>
      </c>
      <c r="L29" s="93"/>
      <c r="M29" s="94"/>
      <c r="N29" s="95"/>
    </row>
    <row r="30" spans="1:14" s="96" customFormat="1" ht="39.6" outlineLevel="2">
      <c r="A30" s="91"/>
      <c r="B30" s="91"/>
      <c r="C30" s="70"/>
      <c r="D30" s="70"/>
      <c r="E30" s="60" t="s">
        <v>53</v>
      </c>
      <c r="F30" s="34"/>
      <c r="G30" s="62">
        <v>42460</v>
      </c>
      <c r="H30" s="62">
        <v>42468</v>
      </c>
      <c r="I30" s="119">
        <f t="shared" si="2"/>
        <v>8</v>
      </c>
      <c r="J30" s="47">
        <v>7</v>
      </c>
      <c r="K30" s="92">
        <v>0.16700000000000001</v>
      </c>
      <c r="L30" s="93"/>
      <c r="M30" s="94"/>
      <c r="N30" s="95"/>
    </row>
    <row r="31" spans="1:14" s="96" customFormat="1" ht="52.8">
      <c r="A31" s="91"/>
      <c r="B31" s="91"/>
      <c r="C31" s="70"/>
      <c r="D31" s="70"/>
      <c r="E31" s="60" t="s">
        <v>117</v>
      </c>
      <c r="F31" s="34" t="s">
        <v>120</v>
      </c>
      <c r="G31" s="62">
        <v>42472</v>
      </c>
      <c r="H31" s="62">
        <v>42496</v>
      </c>
      <c r="I31" s="119">
        <f t="shared" si="2"/>
        <v>24</v>
      </c>
      <c r="J31" s="47">
        <v>40</v>
      </c>
      <c r="K31" s="92">
        <v>0.16700000000000001</v>
      </c>
      <c r="L31" s="93"/>
      <c r="M31" s="94"/>
      <c r="N31" s="95"/>
    </row>
    <row r="32" spans="1:14" s="45" customFormat="1" ht="26.4">
      <c r="A32" s="42"/>
      <c r="B32" s="108"/>
      <c r="C32" s="109" t="s">
        <v>52</v>
      </c>
      <c r="D32" s="97"/>
      <c r="E32" s="110"/>
      <c r="F32" s="100" t="s">
        <v>116</v>
      </c>
      <c r="G32" s="111">
        <v>42705</v>
      </c>
      <c r="H32" s="111">
        <v>42839</v>
      </c>
      <c r="I32" s="102">
        <f>+H32-G32</f>
        <v>134</v>
      </c>
      <c r="J32" s="102">
        <v>90</v>
      </c>
      <c r="K32" s="103">
        <v>0</v>
      </c>
      <c r="L32" s="37"/>
      <c r="M32" s="38"/>
      <c r="N32" s="44"/>
    </row>
    <row r="33" spans="1:32" s="45" customFormat="1" ht="15">
      <c r="A33" s="42"/>
      <c r="B33" s="35"/>
      <c r="C33" s="70"/>
      <c r="D33" s="70"/>
      <c r="E33" s="118" t="s">
        <v>121</v>
      </c>
      <c r="F33" s="34"/>
      <c r="G33" s="36">
        <v>42705</v>
      </c>
      <c r="H33" s="36">
        <v>42839</v>
      </c>
      <c r="I33" s="47">
        <f>+H33-G33</f>
        <v>134</v>
      </c>
      <c r="J33" s="47">
        <v>90</v>
      </c>
      <c r="K33" s="92">
        <v>0</v>
      </c>
      <c r="L33" s="37"/>
      <c r="M33" s="38"/>
      <c r="N33" s="44"/>
    </row>
    <row r="34" spans="1:32" s="45" customFormat="1" ht="15">
      <c r="A34" s="42"/>
      <c r="B34" s="35"/>
      <c r="C34" s="70"/>
      <c r="D34" s="70"/>
      <c r="E34" s="118" t="s">
        <v>122</v>
      </c>
      <c r="F34" s="34"/>
      <c r="G34" s="36">
        <v>42786</v>
      </c>
      <c r="H34" s="36">
        <v>42790</v>
      </c>
      <c r="I34" s="47">
        <f t="shared" ref="I34:I42" si="3">+H34-G34</f>
        <v>4</v>
      </c>
      <c r="J34" s="47">
        <v>5</v>
      </c>
      <c r="K34" s="92">
        <v>0</v>
      </c>
      <c r="L34" s="37"/>
      <c r="M34" s="38"/>
      <c r="N34" s="44"/>
    </row>
    <row r="35" spans="1:32" s="45" customFormat="1" ht="15">
      <c r="A35" s="42"/>
      <c r="B35" s="35"/>
      <c r="C35" s="70"/>
      <c r="D35" s="70"/>
      <c r="E35" s="118" t="s">
        <v>123</v>
      </c>
      <c r="F35" s="34"/>
      <c r="G35" s="36">
        <v>42705</v>
      </c>
      <c r="H35" s="36">
        <v>42839</v>
      </c>
      <c r="I35" s="47">
        <f t="shared" si="3"/>
        <v>134</v>
      </c>
      <c r="J35" s="47">
        <v>90</v>
      </c>
      <c r="K35" s="92">
        <v>0</v>
      </c>
      <c r="L35" s="37"/>
      <c r="M35" s="38"/>
      <c r="N35" s="44"/>
    </row>
    <row r="36" spans="1:32" s="45" customFormat="1" ht="15">
      <c r="A36" s="42"/>
      <c r="B36" s="35"/>
      <c r="C36" s="70"/>
      <c r="D36" s="70"/>
      <c r="E36" s="118" t="s">
        <v>133</v>
      </c>
      <c r="F36" s="34"/>
      <c r="G36" s="36">
        <v>42705</v>
      </c>
      <c r="H36" s="36">
        <v>42811</v>
      </c>
      <c r="I36" s="47">
        <f t="shared" si="3"/>
        <v>106</v>
      </c>
      <c r="J36" s="47">
        <v>70</v>
      </c>
      <c r="K36" s="92">
        <v>0</v>
      </c>
      <c r="L36" s="37"/>
      <c r="M36" s="38"/>
      <c r="N36" s="44"/>
    </row>
    <row r="37" spans="1:32" s="45" customFormat="1" ht="15">
      <c r="A37" s="42"/>
      <c r="B37" s="35"/>
      <c r="C37" s="70"/>
      <c r="D37" s="70"/>
      <c r="E37" s="118" t="s">
        <v>124</v>
      </c>
      <c r="F37" s="34"/>
      <c r="G37" s="36">
        <v>42817</v>
      </c>
      <c r="H37" s="36">
        <v>42823</v>
      </c>
      <c r="I37" s="47">
        <f t="shared" si="3"/>
        <v>6</v>
      </c>
      <c r="J37" s="47">
        <v>5</v>
      </c>
      <c r="K37" s="92">
        <v>0</v>
      </c>
      <c r="L37" s="37"/>
      <c r="M37" s="38"/>
      <c r="N37" s="44"/>
    </row>
    <row r="38" spans="1:32" s="45" customFormat="1" ht="15">
      <c r="A38" s="42"/>
      <c r="B38" s="35"/>
      <c r="C38" s="70"/>
      <c r="D38" s="70"/>
      <c r="E38" s="118" t="s">
        <v>129</v>
      </c>
      <c r="F38" s="34"/>
      <c r="G38" s="36">
        <v>42807</v>
      </c>
      <c r="H38" s="36">
        <v>42811</v>
      </c>
      <c r="I38" s="47">
        <f t="shared" si="3"/>
        <v>4</v>
      </c>
      <c r="J38" s="47">
        <v>5</v>
      </c>
      <c r="K38" s="92">
        <v>0</v>
      </c>
      <c r="L38" s="37"/>
      <c r="M38" s="38"/>
      <c r="N38" s="44"/>
    </row>
    <row r="39" spans="1:32" s="45" customFormat="1" ht="15">
      <c r="A39" s="42"/>
      <c r="B39" s="35"/>
      <c r="C39" s="70"/>
      <c r="D39" s="70"/>
      <c r="E39" s="118" t="s">
        <v>125</v>
      </c>
      <c r="F39" s="34"/>
      <c r="G39" s="36">
        <v>42797</v>
      </c>
      <c r="H39" s="36">
        <v>42806</v>
      </c>
      <c r="I39" s="47">
        <f t="shared" si="3"/>
        <v>9</v>
      </c>
      <c r="J39" s="47">
        <v>8</v>
      </c>
      <c r="K39" s="92">
        <v>0</v>
      </c>
      <c r="L39" s="37"/>
      <c r="M39" s="38"/>
      <c r="N39" s="44"/>
    </row>
    <row r="40" spans="1:32" s="45" customFormat="1" ht="15">
      <c r="A40" s="42"/>
      <c r="B40" s="35"/>
      <c r="C40" s="70"/>
      <c r="D40" s="70"/>
      <c r="E40" s="118" t="s">
        <v>126</v>
      </c>
      <c r="F40" s="34"/>
      <c r="G40" s="36">
        <v>42807</v>
      </c>
      <c r="H40" s="36">
        <v>42818</v>
      </c>
      <c r="I40" s="47">
        <f t="shared" si="3"/>
        <v>11</v>
      </c>
      <c r="J40" s="47">
        <v>10</v>
      </c>
      <c r="K40" s="92">
        <v>0</v>
      </c>
      <c r="L40" s="37"/>
      <c r="M40" s="38"/>
      <c r="N40" s="44"/>
    </row>
    <row r="41" spans="1:32" s="45" customFormat="1" ht="15">
      <c r="A41" s="42"/>
      <c r="B41" s="35"/>
      <c r="C41" s="70"/>
      <c r="D41" s="70"/>
      <c r="E41" s="118" t="s">
        <v>127</v>
      </c>
      <c r="F41" s="34"/>
      <c r="G41" s="36">
        <v>42807</v>
      </c>
      <c r="H41" s="36">
        <v>42818</v>
      </c>
      <c r="I41" s="47">
        <f t="shared" si="3"/>
        <v>11</v>
      </c>
      <c r="J41" s="47">
        <v>10</v>
      </c>
      <c r="K41" s="92">
        <v>0</v>
      </c>
      <c r="L41" s="37"/>
      <c r="M41" s="38"/>
      <c r="N41" s="44"/>
    </row>
    <row r="42" spans="1:32" s="45" customFormat="1" ht="15">
      <c r="A42" s="42"/>
      <c r="B42" s="35"/>
      <c r="C42" s="70"/>
      <c r="D42" s="70"/>
      <c r="E42" s="118" t="s">
        <v>128</v>
      </c>
      <c r="F42" s="34"/>
      <c r="G42" s="36">
        <v>42839</v>
      </c>
      <c r="H42" s="36">
        <v>42839</v>
      </c>
      <c r="I42" s="47">
        <f t="shared" si="3"/>
        <v>0</v>
      </c>
      <c r="J42" s="47">
        <v>1</v>
      </c>
      <c r="K42" s="92">
        <v>0</v>
      </c>
      <c r="L42" s="37"/>
      <c r="M42" s="38"/>
      <c r="N42" s="44"/>
    </row>
    <row r="43" spans="1:32" ht="13.8">
      <c r="E43" s="63"/>
      <c r="F43" s="63"/>
      <c r="G43" s="63"/>
      <c r="H43" s="63"/>
      <c r="I43" s="63"/>
      <c r="J43" s="63"/>
      <c r="N43" s="41"/>
    </row>
    <row r="44" spans="1:32" ht="27" customHeight="1">
      <c r="E44" s="153" t="s">
        <v>27</v>
      </c>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5"/>
    </row>
    <row r="45" spans="1:32" ht="27" customHeight="1">
      <c r="E45" s="156"/>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8"/>
    </row>
    <row r="46" spans="1:32" ht="27" customHeight="1">
      <c r="E46" s="156"/>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8"/>
    </row>
    <row r="47" spans="1:32" ht="27" customHeight="1">
      <c r="E47" s="156"/>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8"/>
    </row>
    <row r="48" spans="1:32" ht="27" customHeight="1">
      <c r="E48" s="156"/>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8"/>
    </row>
    <row r="49" spans="5:32" ht="27" customHeight="1">
      <c r="E49" s="156"/>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8"/>
    </row>
    <row r="50" spans="5:32" ht="27" customHeight="1">
      <c r="E50" s="156"/>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8"/>
    </row>
    <row r="51" spans="5:32" ht="27" customHeight="1">
      <c r="E51" s="159"/>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1"/>
    </row>
  </sheetData>
  <mergeCells count="2">
    <mergeCell ref="A2:K5"/>
    <mergeCell ref="E44:AF51"/>
  </mergeCells>
  <conditionalFormatting sqref="K43:N43">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election activeCell="D9" sqref="D9:E9"/>
    </sheetView>
  </sheetViews>
  <sheetFormatPr baseColWidth="10" defaultColWidth="12.44140625" defaultRowHeight="15.6"/>
  <cols>
    <col min="1" max="1" width="12.44140625" style="1"/>
    <col min="2" max="2" width="33" style="10" customWidth="1"/>
    <col min="3" max="3" width="39.6640625" style="1" customWidth="1"/>
    <col min="4" max="5" width="33" style="1" customWidth="1"/>
    <col min="6" max="16384" width="12.44140625" style="1"/>
  </cols>
  <sheetData>
    <row r="1" spans="2:5">
      <c r="B1" s="173" t="s">
        <v>10</v>
      </c>
      <c r="C1" s="173"/>
      <c r="D1" s="173"/>
      <c r="E1" s="173"/>
    </row>
    <row r="2" spans="2:5" ht="16.2" thickBot="1">
      <c r="B2" s="174"/>
      <c r="C2" s="174"/>
      <c r="D2" s="174"/>
      <c r="E2" s="174"/>
    </row>
    <row r="3" spans="2:5" ht="186" customHeight="1">
      <c r="B3" s="2" t="s">
        <v>20</v>
      </c>
      <c r="C3" s="32" t="s">
        <v>94</v>
      </c>
      <c r="D3" s="3" t="s">
        <v>98</v>
      </c>
      <c r="E3" s="115">
        <v>42839</v>
      </c>
    </row>
    <row r="4" spans="2:5" ht="69">
      <c r="B4" s="4" t="s">
        <v>21</v>
      </c>
      <c r="C4" s="28" t="s">
        <v>113</v>
      </c>
      <c r="D4" s="5" t="s">
        <v>22</v>
      </c>
      <c r="E4" s="33" t="s">
        <v>114</v>
      </c>
    </row>
    <row r="5" spans="2:5" ht="81" customHeight="1">
      <c r="B5" s="6" t="s">
        <v>11</v>
      </c>
      <c r="C5" s="28" t="s">
        <v>99</v>
      </c>
      <c r="D5" s="5" t="s">
        <v>12</v>
      </c>
      <c r="E5" s="88" t="s">
        <v>112</v>
      </c>
    </row>
    <row r="6" spans="2:5" ht="75" customHeight="1">
      <c r="B6" s="6" t="s">
        <v>23</v>
      </c>
      <c r="C6" s="116">
        <v>42615</v>
      </c>
      <c r="D6" s="5" t="s">
        <v>13</v>
      </c>
      <c r="E6" s="117">
        <v>0.55000000000000004</v>
      </c>
    </row>
    <row r="7" spans="2:5" ht="75" customHeight="1" thickBot="1">
      <c r="B7" s="4" t="s">
        <v>29</v>
      </c>
      <c r="C7" s="31" t="s">
        <v>115</v>
      </c>
      <c r="D7" s="29" t="s">
        <v>30</v>
      </c>
      <c r="E7" s="30" t="s">
        <v>31</v>
      </c>
    </row>
    <row r="8" spans="2:5" ht="27" customHeight="1">
      <c r="B8" s="175" t="s">
        <v>14</v>
      </c>
      <c r="C8" s="176"/>
      <c r="D8" s="176" t="s">
        <v>15</v>
      </c>
      <c r="E8" s="177"/>
    </row>
    <row r="9" spans="2:5" ht="218.4" customHeight="1">
      <c r="B9" s="178" t="s">
        <v>132</v>
      </c>
      <c r="C9" s="179"/>
      <c r="D9" s="180" t="s">
        <v>131</v>
      </c>
      <c r="E9" s="181"/>
    </row>
    <row r="10" spans="2:5" ht="99" customHeight="1">
      <c r="B10" s="7" t="s">
        <v>33</v>
      </c>
      <c r="C10" s="8" t="s">
        <v>28</v>
      </c>
      <c r="D10" s="162" t="s">
        <v>16</v>
      </c>
      <c r="E10" s="163"/>
    </row>
    <row r="11" spans="2:5" ht="69.900000000000006" customHeight="1">
      <c r="B11" s="9" t="s">
        <v>17</v>
      </c>
      <c r="C11" s="8" t="s">
        <v>28</v>
      </c>
      <c r="D11" s="162" t="s">
        <v>16</v>
      </c>
      <c r="E11" s="163"/>
    </row>
    <row r="12" spans="2:5" ht="27" customHeight="1">
      <c r="B12" s="164" t="s">
        <v>18</v>
      </c>
      <c r="C12" s="165"/>
      <c r="D12" s="165"/>
      <c r="E12" s="166"/>
    </row>
    <row r="13" spans="2:5" ht="126" customHeight="1" thickBot="1">
      <c r="B13" s="167" t="s">
        <v>130</v>
      </c>
      <c r="C13" s="168"/>
      <c r="D13" s="168"/>
      <c r="E13" s="169"/>
    </row>
    <row r="14" spans="2:5" ht="33" customHeight="1" thickBot="1">
      <c r="B14" s="170" t="s">
        <v>19</v>
      </c>
      <c r="C14" s="171"/>
      <c r="D14" s="171"/>
      <c r="E14" s="172"/>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Aprob nuevos préstamos A.117</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2016-09-05T21:56:13Z</dcterms:modified>
</cp:coreProperties>
</file>