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amador\AppData\Local\Microsoft\Windows\Temporary Internet Files\Content.Outlook\4ATLNK3C\"/>
    </mc:Choice>
  </mc:AlternateContent>
  <bookViews>
    <workbookView xWindow="0" yWindow="0" windowWidth="20160" windowHeight="8460" activeTab="3"/>
  </bookViews>
  <sheets>
    <sheet name="Grupos Vinculados" sheetId="12" r:id="rId1"/>
    <sheet name="I parte" sheetId="16" r:id="rId2"/>
    <sheet name="II parte" sheetId="19" r:id="rId3"/>
    <sheet name="seguimiento" sheetId="9" r:id="rId4"/>
  </sheets>
  <definedNames>
    <definedName name="A" localSheetId="2">#REF!</definedName>
    <definedName name="A">#REF!</definedName>
    <definedName name="copia">(je*(#REF!&gt;0))*'II parte'!hoja</definedName>
    <definedName name="ExcesoPorcentajeCompletado" localSheetId="0">(#REF!=MEDIAN(#REF!,#REF!,#REF!+#REF!)*(#REF!&gt;0))*((#REF!&lt;(INT(#REF!+#REF!*#REF!)))+(#REF!=#REF!))*(#REF!&gt;0)</definedName>
    <definedName name="ExcesoPorcentajeCompletado" localSheetId="1">(#REF!=MEDIAN(#REF!,#REF!,#REF!+#REF!)*(#REF!&gt;0))*((#REF!&lt;(INT(#REF!+#REF!*#REF!)))+(#REF!=#REF!))*(#REF!&gt;0)</definedName>
    <definedName name="ExcesoPorcentajeCompletado" localSheetId="2">('II parte'!A$8=MEDIAN('II parte'!A$8,'II parte'!$L1,'II parte'!$L1+'II parte'!$M1)*('II parte'!$L1&gt;0))*(('II parte'!A$8&lt;(INT('II parte'!$L1+'II parte'!$M1*'II parte'!$N1)))+('II parte'!A$8='II parte'!$L1))*('II parte'!$N1&gt;0)</definedName>
    <definedName name="ExcesoPorcentajeCompletado">(#REF!=MEDIAN(#REF!,#REF!,#REF!+#REF!)*(#REF!&gt;0))*((#REF!&lt;(INT(#REF!+#REF!*#REF!)))+(#REF!=#REF!))*(#REF!&gt;0)</definedName>
    <definedName name="ExcesoReal" localSheetId="0">'Grupos Vinculados'!PeríodoReal*(#REF!&gt;0)</definedName>
    <definedName name="ExcesoReal" localSheetId="1">'I parte'!PeríodoReal*(#REF!&gt;0)</definedName>
    <definedName name="ExcesoReal" localSheetId="2">'II parte'!PeríodoReal*('II parte'!$L1&gt;0)</definedName>
    <definedName name="ExcesoReal">PeríodoReal*(#REF!&gt;0)</definedName>
    <definedName name="H">#REF!=MEDIAN(#REF!,#REF!,#REF!+#REF!-1)</definedName>
    <definedName name="hoja" localSheetId="2">#REF!=MEDIAN(#REF!,#REF!,#REF!+#REF!-1)</definedName>
    <definedName name="hoja">ExcesoPorcentajeCompletado*PeríodoEnPlan</definedName>
    <definedName name="Informaci" localSheetId="0">#REF!=MEDIAN(#REF!,#REF!,#REF!+#REF!-1)</definedName>
    <definedName name="Informaci" localSheetId="2">#REF!=MEDIAN(#REF!,#REF!,#REF!+#REF!-1)</definedName>
    <definedName name="Informaci">#REF!=MEDIAN(#REF!,#REF!,#REF!+#REF!-1)</definedName>
    <definedName name="Informaciòn" localSheetId="0">(yyyyy*(#REF!&gt;0))*'Grupos Vinculados'!Informaci</definedName>
    <definedName name="Informaciòn" localSheetId="2">#N/A</definedName>
    <definedName name="Informaciòn">([0]!PeríodoReal*(#REF!&gt;0))*Informaci</definedName>
    <definedName name="je">#REF!=MEDIAN(#REF!,#REF!,#REF!+#REF!-1)</definedName>
    <definedName name="período_seleccionado" localSheetId="0">#REF!</definedName>
    <definedName name="período_seleccionado" localSheetId="1">#REF!</definedName>
    <definedName name="período_seleccionado" localSheetId="2">'II parte'!#REF!</definedName>
    <definedName name="período_seleccionado">#REF!</definedName>
    <definedName name="PeríodoEnPlan" localSheetId="0">#REF!=MEDIAN(#REF!,#REF!,#REF!+#REF!-1)</definedName>
    <definedName name="PeríodoEnPlan" localSheetId="1">#REF!=MEDIAN(#REF!,#REF!,#REF!+#REF!-1)</definedName>
    <definedName name="PeríodoEnPlan" localSheetId="2">'II parte'!A$8=MEDIAN('II parte'!A$8,'II parte'!$I1,'II parte'!$I1+'II parte'!$K1-1)</definedName>
    <definedName name="PeríodoEnPlan">#REF!=MEDIAN(#REF!,#REF!,#REF!+#REF!-1)</definedName>
    <definedName name="PeríodoReal" localSheetId="0">#REF!=MEDIAN(#REF!,#REF!,#REF!+#REF!-1)</definedName>
    <definedName name="PeríodoReal" localSheetId="1">#REF!=MEDIAN(#REF!,#REF!,#REF!+#REF!-1)</definedName>
    <definedName name="PeríodoReal" localSheetId="2">'II parte'!A$8=MEDIAN('II parte'!A$8,'II parte'!$L1,'II parte'!$L1+'II parte'!$M1-1)</definedName>
    <definedName name="PeríodoReal">#REF!=MEDIAN(#REF!,#REF!,#REF!+#REF!-1)</definedName>
    <definedName name="Plan" localSheetId="0">'Grupos Vinculados'!PeríodoEnPlan*(#REF!&gt;0)</definedName>
    <definedName name="Plan" localSheetId="1">'I parte'!PeríodoEnPlan*(#REF!&gt;0)</definedName>
    <definedName name="Plan" localSheetId="2">'II parte'!PeríodoEnPlan*('II parte'!$I1&gt;0)</definedName>
    <definedName name="Plan">PeríodoEnPlan*(#REF!&gt;0)</definedName>
    <definedName name="PorcentajeCompletado" localSheetId="0">'Grupos Vinculados'!ExcesoPorcentajeCompletado*'Grupos Vinculados'!PeríodoEnPlan</definedName>
    <definedName name="PorcentajeCompletado" localSheetId="1">'I parte'!ExcesoPorcentajeCompletado*'I parte'!PeríodoEnPlan</definedName>
    <definedName name="PorcentajeCompletado" localSheetId="2">'II parte'!ExcesoPorcentajeCompletado*'II parte'!PeríodoEnPlan</definedName>
    <definedName name="PorcentajeCompletado">ExcesoPorcentajeCompletado*PeríodoEnPlan</definedName>
    <definedName name="Real" localSheetId="0">('Grupos Vinculados'!PeríodoReal*(#REF!&gt;0))*'Grupos Vinculados'!PeríodoEnPlan</definedName>
    <definedName name="Real" localSheetId="1">('I parte'!PeríodoReal*(#REF!&gt;0))*'I parte'!PeríodoEnPlan</definedName>
    <definedName name="Real" localSheetId="2">('II parte'!PeríodoReal*('II parte'!$L1&gt;0))*'II parte'!PeríodoEnPlan</definedName>
    <definedName name="Real">(PeríodoReal*(#REF!&gt;0))*PeríodoEnPlan</definedName>
    <definedName name="yyyyy" localSheetId="2">#REF!=MEDIAN(#REF!,#REF!,#REF!+#REF!-1)</definedName>
    <definedName name="yyyyy">#REF!=MEDIAN(#REF!,#REF!,#REF!+#REF!-1)</definedName>
  </definedNames>
  <calcPr calcId="152511"/>
</workbook>
</file>

<file path=xl/calcChain.xml><?xml version="1.0" encoding="utf-8"?>
<calcChain xmlns="http://schemas.openxmlformats.org/spreadsheetml/2006/main">
  <c r="J9" i="19" l="1"/>
  <c r="I32" i="19"/>
  <c r="I25" i="19"/>
  <c r="I18" i="19"/>
  <c r="I10" i="19"/>
  <c r="I9" i="19"/>
  <c r="D17" i="16" l="1"/>
  <c r="I37" i="19"/>
  <c r="I33" i="19"/>
  <c r="I34" i="19"/>
  <c r="I35" i="19"/>
  <c r="I36" i="19"/>
  <c r="I38" i="19"/>
  <c r="I39" i="19"/>
  <c r="I40" i="19"/>
  <c r="I41" i="19"/>
  <c r="I42" i="19"/>
  <c r="I27" i="19"/>
  <c r="I28" i="19"/>
  <c r="I29" i="19"/>
  <c r="I30" i="19"/>
  <c r="I31" i="19"/>
  <c r="I26" i="19"/>
  <c r="I20" i="19"/>
  <c r="I21" i="19"/>
  <c r="I22" i="19"/>
  <c r="I23" i="19"/>
  <c r="I24" i="19"/>
  <c r="I19" i="19"/>
  <c r="I12" i="19"/>
  <c r="I13" i="19"/>
  <c r="I14" i="19"/>
  <c r="I15" i="19"/>
  <c r="I16" i="19"/>
  <c r="I17" i="19"/>
  <c r="I11" i="19"/>
  <c r="K25" i="19" l="1"/>
  <c r="H32" i="19"/>
  <c r="K18" i="19" l="1"/>
  <c r="K15" i="19"/>
  <c r="K11" i="19"/>
  <c r="K10" i="19" l="1"/>
  <c r="B17" i="16"/>
  <c r="E17" i="16" l="1"/>
</calcChain>
</file>

<file path=xl/sharedStrings.xml><?xml version="1.0" encoding="utf-8"?>
<sst xmlns="http://schemas.openxmlformats.org/spreadsheetml/2006/main" count="134" uniqueCount="126">
  <si>
    <t>HOJA DE RUTA</t>
  </si>
  <si>
    <t xml:space="preserve">IMPACTO: </t>
  </si>
  <si>
    <t>Responsable</t>
  </si>
  <si>
    <t>Fecha de inicio</t>
  </si>
  <si>
    <t>Porcentaje de avance</t>
  </si>
  <si>
    <t>Fecha final</t>
  </si>
  <si>
    <t>INICIO</t>
  </si>
  <si>
    <t>FINAL</t>
  </si>
  <si>
    <t>DURACIÓN</t>
  </si>
  <si>
    <t>No.</t>
  </si>
  <si>
    <t>HOJA RESUMEN DEL REPORTE DE AVANCE</t>
  </si>
  <si>
    <t>ENTIDAD A CARGO:</t>
  </si>
  <si>
    <t xml:space="preserve">PERSONA CONTACTO: </t>
  </si>
  <si>
    <t>PORCENTAJE DE AVANCE:</t>
  </si>
  <si>
    <t>RESULTADO ESPERADO PARA ESTA FECHA</t>
  </si>
  <si>
    <t xml:space="preserve">LOGROS OBTENIDOS A LA FECHA </t>
  </si>
  <si>
    <t>¿CUÁL (ES)? ___________________________________________</t>
  </si>
  <si>
    <t>¿SE ADJUNTAN DOCUMENTOS  SOPORTE?</t>
  </si>
  <si>
    <t>¿CUÁL ES EL RESULTADO ESPERADO PARA DENTRO DE UN MES?</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</si>
  <si>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</si>
  <si>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</si>
  <si>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</si>
  <si>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</si>
  <si>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</si>
  <si>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 xml:space="preserve">PLAZO DE IMPLEMENTACIÓN: </t>
  </si>
  <si>
    <t>Planificador del proyecto</t>
  </si>
  <si>
    <t>ACTIVIDAD</t>
  </si>
  <si>
    <r>
      <rPr>
        <b/>
        <sz val="13"/>
        <color rgb="FFFF0000"/>
        <rFont val="Cambria"/>
        <family val="1"/>
      </rPr>
      <t>NOTA:</t>
    </r>
    <r>
      <rPr>
        <sz val="13"/>
        <color theme="1" tint="0.24994659260841701"/>
        <rFont val="Cambria"/>
        <family val="1"/>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</si>
  <si>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r>
      <rPr>
        <sz val="14"/>
        <color theme="1"/>
        <rFont val="Menlo Bold"/>
      </rPr>
      <t>☐</t>
    </r>
    <r>
      <rPr>
        <sz val="14"/>
        <color theme="1"/>
        <rFont val="Calibri"/>
        <family val="2"/>
      </rPr>
      <t xml:space="preserve"> SI          X NO</t>
    </r>
  </si>
  <si>
    <t>AVANCE CUALITATIVO:</t>
  </si>
  <si>
    <t>Con riesgo de incumplimiento (    )</t>
  </si>
  <si>
    <t>Atraso Crítico (    )</t>
  </si>
  <si>
    <t>Ajuste de la propuesta con las observaciones</t>
  </si>
  <si>
    <t>¿EXISTEN ALERTAS QUE REQUIERAN LA COLABORACIÓN DEL MEIC O DEL CONSEJO PRESIDENCIAL DE COMPETITIVIDAD E INNOVACIÓN?</t>
  </si>
  <si>
    <t>Discusión de la propuesta de mejora</t>
  </si>
  <si>
    <t>Análisis del trámite actual</t>
  </si>
  <si>
    <t>Conocimiento del proceso</t>
  </si>
  <si>
    <t>Identificación de los pasos del proceso</t>
  </si>
  <si>
    <t>Elaborar lista de requisitos</t>
  </si>
  <si>
    <t>Elaboración del flujograma actual</t>
  </si>
  <si>
    <t>Graficar los flujos de trabajo</t>
  </si>
  <si>
    <t xml:space="preserve">Ajuste a la propuesta de mejora del trámite y del flujograma </t>
  </si>
  <si>
    <t>Valoración de la normativa relacionada (requisitos, plazos o procesos)</t>
  </si>
  <si>
    <t>Valoración de la automatización del trámite</t>
  </si>
  <si>
    <t>Propuesta de mejora del tramite.</t>
  </si>
  <si>
    <t>Presentación de la propuesta de mejora</t>
  </si>
  <si>
    <t>Grupo Vinculado</t>
  </si>
  <si>
    <t>Sugerencia de mejoras normativas (Reglamento o Lineamiento)</t>
  </si>
  <si>
    <t>Sugerencia de mejoras al proceso de gestión del trámite</t>
  </si>
  <si>
    <t>Reunión con los encargados del trámite, a fin de rescatar su criterio en relación con la simplificación planteada del trámite</t>
  </si>
  <si>
    <t>Revisión y/o aprobación de la propuesta</t>
  </si>
  <si>
    <t>Implementación del proceso de simplificación de trámites</t>
  </si>
  <si>
    <t>Documentación final de la propuesta: Documento de resumen del cambio, flujogramación final, presentación de power point (…)</t>
  </si>
  <si>
    <t>Días efectivos</t>
  </si>
  <si>
    <t>Fax:</t>
  </si>
  <si>
    <t>Teléfono:</t>
  </si>
  <si>
    <t>jvega@sugef.fi.cr</t>
  </si>
  <si>
    <t>Email:</t>
  </si>
  <si>
    <t>Nombre:</t>
  </si>
  <si>
    <t>Oficina o Sucursal:</t>
  </si>
  <si>
    <t>Funcionario Contacto</t>
  </si>
  <si>
    <t>Formulario(s) que se debe(n) presentar:</t>
  </si>
  <si>
    <t>Costo del trámite o servicio:</t>
  </si>
  <si>
    <t>Vigencia:</t>
  </si>
  <si>
    <t>Plazo de resolución:</t>
  </si>
  <si>
    <r>
      <t xml:space="preserve">Si desea revisar leyes y decretos los puede encontrar en la página de la Procuraduría General de la República </t>
    </r>
    <r>
      <rPr>
        <sz val="11"/>
        <color rgb="FF0000FF"/>
        <rFont val="Arial"/>
        <family val="2"/>
      </rPr>
      <t>http://www.pgrweb.go.cr/Scij/</t>
    </r>
    <r>
      <rPr>
        <sz val="11"/>
        <color rgb="FF000000"/>
        <rFont val="Arial"/>
        <family val="2"/>
      </rPr>
      <t xml:space="preserve"> o si es alguna otra disposición o manual lo puede hacer en la página del Diario Oficial La Gaceta </t>
    </r>
    <r>
      <rPr>
        <sz val="11"/>
        <color rgb="FF0000FF"/>
        <rFont val="Arial"/>
        <family val="2"/>
      </rPr>
      <t>http://www.imprenal.go.cr/gaceta/</t>
    </r>
  </si>
  <si>
    <t>Artículo 13 del Acuerdo SUGEF 4-04.</t>
  </si>
  <si>
    <t>Fundamento Legal</t>
  </si>
  <si>
    <t>Requisitos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</si>
  <si>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</si>
  <si>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Dirección de la dependencia, sus sucursales y horarios:</t>
  </si>
  <si>
    <t>Dependencia:</t>
  </si>
  <si>
    <t>Institución:</t>
  </si>
  <si>
    <t>Nombre del trámite o servicio:</t>
  </si>
  <si>
    <t>INFORMACIÓN SOBRE EL TRÁMITE O SERVICIO</t>
  </si>
  <si>
    <r>
      <rPr>
        <b/>
        <sz val="11"/>
        <color rgb="FF000000"/>
        <rFont val="Arial"/>
        <family val="2"/>
      </rPr>
      <t>Nota</t>
    </r>
    <r>
      <rPr>
        <sz val="11"/>
        <color rgb="FF000000"/>
        <rFont val="Arial"/>
        <family val="2"/>
      </rPr>
      <t xml:space="preserve">: </t>
    </r>
  </si>
  <si>
    <t>Oficio de comunicación sobre la conformación y modificaciones en el grupo vinculado de las entidades supervisadas por la SUGEF.</t>
  </si>
  <si>
    <t>Superintendencia General de Entidades Financieras.</t>
  </si>
  <si>
    <t>Oficina Central.</t>
  </si>
  <si>
    <t>II. DOCUMENTACIÓN QUE DEBE ACOMPAÑAR LA SOLICITUD:</t>
  </si>
  <si>
    <t>Otro: Indefinido.</t>
  </si>
  <si>
    <t>No tiene costo.</t>
  </si>
  <si>
    <t>No aplica.</t>
  </si>
  <si>
    <t>Central.</t>
  </si>
  <si>
    <t>Javier Francisco Vega Zúñiga.</t>
  </si>
  <si>
    <t>2243-5015/2243-4848.</t>
  </si>
  <si>
    <t>2243-4849.</t>
  </si>
  <si>
    <t>1. Las entidades financieras deben informar a la SUGEF, mediante nota la identificación, inclusión o exclusión de nuevos miembros al grupo vinculado detallando la siguiente información:
a) Identificación del integrante.
b) Apellidos y nombre, razón social.
c) Artículo vinculación.
d) Inciso vinculación.
e) Motivo inclusión o exclusión.</t>
  </si>
  <si>
    <t>10 días hábiles.</t>
  </si>
  <si>
    <t>EQUIPO QUE ACOMPAÑA/PARTICIPA:  Grabriela Amador Mata (gamador@sugef.fi.cr) y el resto del equipo (interdisciplinario) a elegir de acuerdo a las particularidades y especificaciones de cada uno de los trámites.</t>
  </si>
  <si>
    <t>FECHA DE CUMPLIMIENTO DE TODAS LAS META:</t>
  </si>
  <si>
    <t>Superintendencia General de Entidades Financieras (SUGEF).</t>
  </si>
  <si>
    <t>Conformación de Grupos Vinculados.</t>
  </si>
  <si>
    <r>
      <rPr>
        <b/>
        <sz val="11"/>
        <color rgb="FF000000"/>
        <rFont val="Arial"/>
        <family val="2"/>
      </rPr>
      <t>Dirección</t>
    </r>
    <r>
      <rPr>
        <sz val="11"/>
        <color rgb="FF000000"/>
        <rFont val="Arial"/>
        <family val="2"/>
      </rPr>
      <t xml:space="preserve">: San José, Santa Ana, Lindora, Parque Empresarial Forum II, edificio C.
</t>
    </r>
    <r>
      <rPr>
        <b/>
        <sz val="11"/>
        <color rgb="FF000000"/>
        <rFont val="Arial"/>
        <family val="2"/>
      </rPr>
      <t>Teléfono</t>
    </r>
    <r>
      <rPr>
        <sz val="11"/>
        <color rgb="FF000000"/>
        <rFont val="Arial"/>
        <family val="2"/>
      </rPr>
      <t xml:space="preserve">: 2243-4848.
</t>
    </r>
    <r>
      <rPr>
        <b/>
        <sz val="11"/>
        <color rgb="FF000000"/>
        <rFont val="Arial"/>
        <family val="2"/>
      </rPr>
      <t>Telefax</t>
    </r>
    <r>
      <rPr>
        <sz val="11"/>
        <color rgb="FF000000"/>
        <rFont val="Arial"/>
        <family val="2"/>
      </rPr>
      <t xml:space="preserve">:   2243-4849.
</t>
    </r>
    <r>
      <rPr>
        <b/>
        <sz val="11"/>
        <color rgb="FF000000"/>
        <rFont val="Arial"/>
        <family val="2"/>
      </rPr>
      <t>Horario de Atención</t>
    </r>
    <r>
      <rPr>
        <sz val="11"/>
        <color rgb="FF000000"/>
        <rFont val="Arial"/>
        <family val="2"/>
      </rPr>
      <t>: lunes a viernes, de las 8:30 a.m. a las 4:30 p.m., en jornada continua.</t>
    </r>
  </si>
  <si>
    <t>Identificación nuevo grupo vinculado, o inclusión o exclusión de miembros del grupo vinculado.</t>
  </si>
  <si>
    <r>
      <t xml:space="preserve">1) Artículos 135 y 148 de la “Ley Orgánica del Banco Central de Costa Rica”, Ley 7558, publicada en la Colección de Leyes y Decretos del año 1953, semestre 2, tomo 2, página 196.
2) Artículo 171, inciso n) de la "Ley Reguladora del Mercado de Valores", Ley </t>
    </r>
    <r>
      <rPr>
        <sz val="11"/>
        <rFont val="Arial"/>
        <family val="2"/>
      </rPr>
      <t>7732. Publicado en el Diario Oficial “La Gaceta” N°18, del 27 de enero de 1998.</t>
    </r>
    <r>
      <rPr>
        <sz val="11"/>
        <color rgb="FF000000"/>
        <rFont val="Arial"/>
        <family val="2"/>
      </rPr>
      <t xml:space="preserve">
3) Acuerdo SUGEF 4-04 "Reglamento sobre el grupo vinculado a la entidad", aprobado por el Consejo Nacional de Supervisión del Sistema Financiero, mediante Artículo 15, del Acta de la Sesión 480-2004, celebrada el 4 de noviembre del 2004. Publicado en el Diario Oficial “La Gaceta” N° 227, del 19 de noviembre del 2004.</t>
    </r>
  </si>
  <si>
    <t>TRÁMITE O SERVICIO: 
Conformación de Grupos Vinculados</t>
  </si>
  <si>
    <t>LÍDER: Mauricio Meza Ramírez - Oficial de simplificación de trámites (mmeza@sugef.fi.cr)</t>
  </si>
  <si>
    <t>DESCRIPCIÓN DE LA REFORMA: Revisar el proceso de gestión del trámite de Conformación de grupo vinculado,  a fin de simplificarlo  mediante la reducción de pasos.</t>
  </si>
  <si>
    <t>Revisión del procedimiento existente</t>
  </si>
  <si>
    <t xml:space="preserve">Reunión con el responsables del proceso </t>
  </si>
  <si>
    <t>REQUERIMIENTO EN RECURSOS:  Personal de la SUGEF asignado al proyecto de simplificación de trámites, según la dedicación requerida,  y los recursos tecnológicos.</t>
  </si>
  <si>
    <r>
      <t xml:space="preserve">PRÓXIMOS PASOS:  Inicio del proyecto, análisis del trámite </t>
    </r>
    <r>
      <rPr>
        <b/>
        <i/>
        <sz val="10"/>
        <color theme="4"/>
        <rFont val="Cambria"/>
        <family val="1"/>
        <scheme val="major"/>
      </rPr>
      <t>"Conformación de grupos vinculados".</t>
    </r>
  </si>
  <si>
    <r>
      <t xml:space="preserve">FUENTE: En el 2015 la SUGEF contó con la asesoría de una firma consultora externa para analizar la estructura organizacional de la entidad, incluyendo los procesos que realiza. El informe de esa asesoría señala varias mejoras sobre los procesos de gestión que acompañan trámites. Posteriormente,  la SUGEF realizó internamente un diagnóstico para  identificar  la totalidad de los trámites que son su responsabilidad, al amparo de las leyes y reglamentos, y los clasificó atendiendo varios criterios, incluyendo la frecuencia de realización. Este diagnóstico está sustentando la formulación de un proyecto estratégico institucional, con el objetivo de cumplir con la Ley de </t>
    </r>
    <r>
      <rPr>
        <b/>
        <i/>
        <sz val="10"/>
        <color theme="4"/>
        <rFont val="Cambria"/>
        <family val="1"/>
        <scheme val="major"/>
      </rPr>
      <t>“Protección al ciudadano del exceso de requisitos y trámites administrativos”</t>
    </r>
    <r>
      <rPr>
        <b/>
        <sz val="10"/>
        <color theme="4"/>
        <rFont val="Cambria"/>
        <family val="1"/>
        <scheme val="major"/>
      </rPr>
      <t>, Ley 8220, y, consecuentemente, proponer mejoras a los procesos de gestión de trámites con la finalidad de buscar su eficiencia y brindar un mejor servicio al cliente.</t>
    </r>
  </si>
  <si>
    <t>Mauricio Meza Ramírez, Oficial de simplificación de trámites
mmeza@sugef.fi.cr</t>
  </si>
  <si>
    <t>• Reducción de pasos en el proceso de gestión del trámite, que posiblemente redundaría en un menor tiempo de atención.</t>
  </si>
  <si>
    <t>Ana Lorena Villegas, Gabriela Amador, Luis Álvarez, Johnny Castro.</t>
  </si>
  <si>
    <t>Gabriela Amador, Luis Álvarez, Johnny Castro.</t>
  </si>
  <si>
    <t>Mauricio Meza, Javier Cascante</t>
  </si>
  <si>
    <t>COSEPRO</t>
  </si>
  <si>
    <t xml:space="preserve">Envío para su revisión y aprobación de las propuesta de simplificación del trámite de Grupo Vinculado </t>
  </si>
  <si>
    <t>Revisar el proceso de gestión del trámite de Conformación de grupo vinculado,  a fin de simplificarlo  mediante la reducción de pasos.</t>
  </si>
  <si>
    <t>De acuerdo con lo programado (  x   )</t>
  </si>
  <si>
    <t>Iteraciones</t>
  </si>
  <si>
    <t>Plan de comunicación</t>
  </si>
  <si>
    <t>Documentación del proyecto</t>
  </si>
  <si>
    <t>Reforma al Reglamento SUGEF 4-04</t>
  </si>
  <si>
    <t>Pruebas de aceptación</t>
  </si>
  <si>
    <t>Capacitación a los funcionarios</t>
  </si>
  <si>
    <t xml:space="preserve">Capacitación a las entidades </t>
  </si>
  <si>
    <t>Guías y ayuda en línea</t>
  </si>
  <si>
    <t>Cambios en procedimientos</t>
  </si>
  <si>
    <t>Liberación del servicio</t>
  </si>
  <si>
    <t>Se espera iniciar con el proceso de implementación de este trámite apartir del mes de Enero del 2017.</t>
  </si>
  <si>
    <r>
      <t xml:space="preserve">Se cuenta con: 
1. El documento de visión del proyecto
2. El flujograma del proceso actual de gestión del trámite
3.El flujograma del proceso propuesto de gestión del trámite
4. El piloto de la propuesta de mejora revisado y aprobado por el Oficial de simplificación de trámites y el Superintendente
5. La documentación del proyecto según los procedimientos respectivos
6. La aprobación del proyecto integral por parte de COSEPRO.  El día 29 de abril del 2016  COSEPRO  ratificó el proyecto de simplificación de trámites como parte de los proyectos estratégicos de SUGEF.
</t>
    </r>
    <r>
      <rPr>
        <sz val="12"/>
        <color rgb="FFFF0000"/>
        <rFont val="Calibri"/>
        <family val="2"/>
        <scheme val="minor"/>
      </rPr>
      <t xml:space="preserve"> </t>
    </r>
    <r>
      <rPr>
        <sz val="12"/>
        <rFont val="Calibri"/>
        <family val="2"/>
        <scheme val="minor"/>
      </rPr>
      <t>7. La línea de tiempo definida para la implementación del servicio de conformación de grupos vinculados</t>
    </r>
  </si>
  <si>
    <t>A la fecha de corte se ha cumplido con todas las actividades programadas. Sin embargo, la implementación de este trámite estará completada en el mes Abril del año 2017, según se informó al MEIC en el oficio SGF 2229-2016.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</si>
</sst>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4">
    <font>
      <sz val="10"/>
      <name val="Arial"/>
    </font>
    <font>
      <sz val="10"/>
      <name val="Arial"/>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b/>
      <sz val="13"/>
      <color theme="1" tint="0.24994659260841701"/>
      <name val="Cambria"/>
      <family val="2"/>
      <scheme val="major"/>
    </font>
    <font>
      <b/>
      <sz val="13"/>
      <color theme="7"/>
      <name val="Cambria"/>
      <family val="2"/>
      <scheme val="major"/>
    </font>
    <font>
      <b/>
      <sz val="9.5"/>
      <color theme="1" tint="0.499984740745262"/>
      <name val="Calibri"/>
      <family val="2"/>
      <scheme val="minor"/>
    </font>
    <font>
      <sz val="12"/>
      <color theme="1"/>
      <name val="Calibri"/>
      <family val="2"/>
      <scheme val="minor"/>
    </font>
    <font>
      <b/>
      <sz val="12"/>
      <color theme="1"/>
      <name val="Calibri"/>
      <family val="2"/>
      <scheme val="minor"/>
    </font>
    <font>
      <sz val="14"/>
      <color theme="1"/>
      <name val="Calibri"/>
      <family val="2"/>
    </font>
    <font>
      <sz val="14"/>
      <color theme="1"/>
      <name val="Menlo Bold"/>
    </font>
    <font>
      <b/>
      <u/>
      <sz val="12"/>
      <color theme="1"/>
      <name val="Calibri"/>
      <family val="2"/>
      <scheme val="minor"/>
    </font>
    <font>
      <i/>
      <sz val="12"/>
      <color theme="1"/>
      <name val="Calibri"/>
      <family val="2"/>
      <scheme val="minor"/>
    </font>
    <font>
      <sz val="10"/>
      <name val="Cambria"/>
      <family val="1"/>
      <scheme val="major"/>
    </font>
    <font>
      <b/>
      <sz val="10"/>
      <color theme="4"/>
      <name val="Cambria"/>
      <family val="1"/>
      <scheme val="major"/>
    </font>
    <font>
      <sz val="16"/>
      <color rgb="FF000000"/>
      <name val="Cambria"/>
      <family val="1"/>
      <scheme val="major"/>
    </font>
    <font>
      <sz val="11"/>
      <name val="Cambria"/>
      <family val="1"/>
      <scheme val="major"/>
    </font>
    <font>
      <sz val="14"/>
      <color rgb="FF000000"/>
      <name val="Cambria"/>
      <family val="1"/>
      <scheme val="major"/>
    </font>
    <font>
      <b/>
      <sz val="42"/>
      <name val="Cambria"/>
      <family val="1"/>
    </font>
    <font>
      <b/>
      <sz val="9.5"/>
      <color rgb="FF808080"/>
      <name val="Cambria"/>
      <family val="1"/>
    </font>
    <font>
      <b/>
      <sz val="9.5"/>
      <color theme="1" tint="0.499984740745262"/>
      <name val="Cambria"/>
      <family val="1"/>
    </font>
    <font>
      <sz val="12"/>
      <color rgb="FF404040"/>
      <name val="Cambria"/>
      <family val="1"/>
    </font>
    <font>
      <sz val="12"/>
      <color theme="1" tint="0.24994659260841701"/>
      <name val="Cambria"/>
      <family val="1"/>
    </font>
    <font>
      <b/>
      <sz val="13"/>
      <color theme="7"/>
      <name val="Cambria"/>
      <family val="1"/>
    </font>
    <font>
      <sz val="13"/>
      <color theme="1" tint="0.24994659260841701"/>
      <name val="Cambria"/>
      <family val="1"/>
    </font>
    <font>
      <b/>
      <sz val="13"/>
      <color rgb="FFFF0000"/>
      <name val="Cambria"/>
      <family val="1"/>
    </font>
    <font>
      <sz val="11"/>
      <color theme="1" tint="0.24994659260841701"/>
      <name val="Cambria"/>
      <family val="1"/>
    </font>
    <font>
      <sz val="9.5"/>
      <color rgb="FF808080"/>
      <name val="Cambria"/>
      <family val="1"/>
    </font>
    <font>
      <sz val="9"/>
      <color theme="1" tint="0.24994659260841701"/>
      <name val="Cambria"/>
      <family val="1"/>
    </font>
    <font>
      <b/>
      <sz val="13"/>
      <color theme="1" tint="0.24994659260841701"/>
      <name val="Cambria"/>
      <family val="1"/>
    </font>
    <font>
      <sz val="11"/>
      <name val="Cambria"/>
      <family val="1"/>
    </font>
    <font>
      <b/>
      <sz val="12"/>
      <color rgb="FF404040"/>
      <name val="Cambria"/>
      <family val="1"/>
    </font>
    <font>
      <sz val="10"/>
      <color rgb="FF404040"/>
      <name val="Cambria"/>
      <family val="1"/>
    </font>
    <font>
      <sz val="10"/>
      <color theme="1" tint="0.24994659260841701"/>
      <name val="Cambria"/>
      <family val="1"/>
    </font>
    <font>
      <b/>
      <sz val="10"/>
      <color theme="7"/>
      <name val="Cambria"/>
      <family val="1"/>
    </font>
    <font>
      <b/>
      <sz val="12"/>
      <color theme="7"/>
      <name val="Cambria"/>
      <family val="1"/>
    </font>
    <font>
      <b/>
      <sz val="10"/>
      <color theme="1" tint="0.24994659260841701"/>
      <name val="Cambria"/>
      <family val="1"/>
    </font>
    <font>
      <b/>
      <sz val="10"/>
      <color rgb="FF404040"/>
      <name val="Cambria"/>
      <family val="1"/>
    </font>
    <font>
      <i/>
      <sz val="10"/>
      <color rgb="FF404040"/>
      <name val="Cambria"/>
      <family val="1"/>
    </font>
    <font>
      <sz val="11"/>
      <color rgb="FF000000"/>
      <name val="Arial"/>
      <family val="2"/>
    </font>
    <font>
      <b/>
      <sz val="11"/>
      <color rgb="FF000000"/>
      <name val="Arial"/>
      <family val="2"/>
    </font>
    <font>
      <u/>
      <sz val="10"/>
      <color theme="10"/>
      <name val="Arial"/>
      <family val="2"/>
    </font>
    <font>
      <sz val="11"/>
      <color rgb="FF0000FF"/>
      <name val="Arial"/>
      <family val="2"/>
    </font>
    <font>
      <b/>
      <sz val="11"/>
      <name val="Arial"/>
      <family val="2"/>
    </font>
    <font>
      <sz val="11"/>
      <name val="Arial"/>
      <family val="2"/>
    </font>
    <font>
      <b/>
      <i/>
      <sz val="10"/>
      <color theme="4"/>
      <name val="Cambria"/>
      <family val="1"/>
      <scheme val="major"/>
    </font>
    <font>
      <sz val="10"/>
      <name val="Arial"/>
      <family val="2"/>
    </font>
    <font>
      <sz val="10"/>
      <name val="Cambria"/>
      <family val="1"/>
    </font>
    <font>
      <b/>
      <sz val="10"/>
      <name val="Cambria"/>
      <family val="1"/>
    </font>
    <font>
      <sz val="12"/>
      <name val="Cambria"/>
      <family val="1"/>
    </font>
    <font>
      <sz val="12"/>
      <name val="Calibri"/>
      <family val="2"/>
      <scheme val="minor"/>
    </font>
    <font>
      <sz val="12"/>
      <color rgb="FFFF000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94B3D6"/>
        <bgColor indexed="64"/>
      </patternFill>
    </fill>
    <fill>
      <patternFill patternType="solid">
        <fgColor rgb="FFDDD9C4"/>
        <bgColor indexed="64"/>
      </patternFill>
    </fill>
    <fill>
      <patternFill patternType="solid">
        <fgColor theme="9" tint="0.59999389629810485"/>
        <bgColor indexed="64"/>
      </patternFill>
    </fill>
  </fills>
  <borders count="34">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rgb="FF000000"/>
      </right>
      <top/>
      <bottom/>
      <diagonal/>
    </border>
    <border>
      <left style="medium">
        <color rgb="FF000000"/>
      </left>
      <right style="medium">
        <color rgb="FF000000"/>
      </right>
      <top/>
      <bottom/>
      <diagonal/>
    </border>
  </borders>
  <cellStyleXfs count="14">
    <xf numFmtId="0" fontId="0" fillId="0" borderId="0"/>
    <xf numFmtId="0" fontId="1" fillId="0" borderId="0"/>
    <xf numFmtId="0" fontId="2" fillId="0" borderId="0" applyNumberFormat="0" applyFill="0" applyBorder="0" applyProtection="0">
      <alignment vertical="center"/>
    </xf>
    <xf numFmtId="0" fontId="3" fillId="0" borderId="0" applyNumberFormat="0" applyFill="0" applyBorder="0" applyAlignment="0" applyProtection="0"/>
    <xf numFmtId="0" fontId="4" fillId="3" borderId="1" applyNumberFormat="0" applyProtection="0">
      <alignment horizontal="left" vertical="center"/>
    </xf>
    <xf numFmtId="0" fontId="5" fillId="0" borderId="0" applyNumberFormat="0" applyFill="0" applyBorder="0" applyProtection="0">
      <alignment horizontal="left" vertical="center"/>
    </xf>
    <xf numFmtId="0" fontId="6" fillId="0" borderId="0" applyFill="0" applyBorder="0" applyProtection="0">
      <alignment horizontal="left"/>
    </xf>
    <xf numFmtId="9" fontId="7" fillId="0" borderId="0" applyFill="0" applyBorder="0" applyProtection="0">
      <alignment horizontal="center" vertical="center"/>
    </xf>
    <xf numFmtId="0" fontId="8" fillId="0" borderId="0" applyFill="0" applyBorder="0" applyProtection="0">
      <alignment horizontal="center"/>
    </xf>
    <xf numFmtId="3" fontId="8" fillId="0" borderId="2" applyFill="0" applyProtection="0">
      <alignment horizontal="center"/>
    </xf>
    <xf numFmtId="9" fontId="1" fillId="0" borderId="0" applyFont="0" applyFill="0" applyBorder="0" applyAlignment="0" applyProtection="0"/>
    <xf numFmtId="0" fontId="9" fillId="0" borderId="0"/>
    <xf numFmtId="0" fontId="43" fillId="0" borderId="0" applyNumberFormat="0" applyFill="0" applyBorder="0" applyAlignment="0" applyProtection="0"/>
    <xf numFmtId="9" fontId="48" fillId="0" borderId="0" applyFont="0" applyFill="0" applyBorder="0" applyAlignment="0" applyProtection="0"/>
  </cellStyleXfs>
  <cellXfs count="184">
    <xf numFmtId="0" fontId="0" fillId="0" borderId="0" xfId="0"/>
    <xf numFmtId="0" fontId="9" fillId="2" borderId="0" xfId="11" applyFill="1" applyAlignment="1">
      <alignment vertical="center"/>
    </xf>
    <xf numFmtId="0" fontId="10" fillId="2" borderId="11" xfId="11" applyFont="1" applyFill="1" applyBorder="1" applyAlignment="1">
      <alignment vertical="center"/>
    </xf>
    <xf numFmtId="0" fontId="10" fillId="2" borderId="12" xfId="11" applyFont="1" applyFill="1" applyBorder="1" applyAlignment="1">
      <alignment vertical="center" wrapText="1"/>
    </xf>
    <xf numFmtId="0" fontId="10" fillId="2" borderId="13" xfId="11" applyFont="1" applyFill="1" applyBorder="1" applyAlignment="1">
      <alignment vertical="center"/>
    </xf>
    <xf numFmtId="0" fontId="10" fillId="2" borderId="14" xfId="11" applyFont="1" applyFill="1" applyBorder="1" applyAlignment="1">
      <alignment vertical="center" wrapText="1"/>
    </xf>
    <xf numFmtId="0" fontId="10" fillId="2" borderId="16" xfId="11" applyFont="1" applyFill="1" applyBorder="1" applyAlignment="1">
      <alignment vertical="center"/>
    </xf>
    <xf numFmtId="0" fontId="10" fillId="2" borderId="16" xfId="11" applyFont="1" applyFill="1" applyBorder="1" applyAlignment="1">
      <alignment horizontal="left" vertical="center" wrapText="1"/>
    </xf>
    <xf numFmtId="0" fontId="11" fillId="2" borderId="14" xfId="11" applyFont="1" applyFill="1" applyBorder="1" applyAlignment="1">
      <alignment horizontal="center" vertical="center"/>
    </xf>
    <xf numFmtId="0" fontId="10" fillId="2" borderId="16" xfId="11" applyFont="1" applyFill="1" applyBorder="1" applyAlignment="1">
      <alignment vertical="center" wrapText="1"/>
    </xf>
    <xf numFmtId="0" fontId="10" fillId="2" borderId="0" xfId="11" applyFont="1" applyFill="1" applyAlignment="1">
      <alignment vertical="center"/>
    </xf>
    <xf numFmtId="0" fontId="15" fillId="2" borderId="0" xfId="0" applyFont="1" applyFill="1" applyAlignment="1">
      <alignment vertical="center"/>
    </xf>
    <xf numFmtId="0" fontId="17" fillId="2" borderId="0" xfId="0" applyFont="1" applyFill="1" applyAlignment="1">
      <alignment horizontal="left" vertical="center"/>
    </xf>
    <xf numFmtId="0" fontId="18" fillId="0" borderId="0" xfId="0" applyFont="1" applyAlignment="1">
      <alignment vertical="center"/>
    </xf>
    <xf numFmtId="0" fontId="16" fillId="2" borderId="14" xfId="1" applyFont="1" applyFill="1" applyBorder="1" applyAlignment="1">
      <alignment vertical="center" wrapText="1"/>
    </xf>
    <xf numFmtId="0" fontId="19" fillId="2" borderId="0" xfId="0" applyFont="1" applyFill="1" applyAlignment="1">
      <alignment horizontal="left" vertical="center"/>
    </xf>
    <xf numFmtId="164" fontId="16" fillId="2" borderId="14" xfId="1" applyNumberFormat="1" applyFont="1" applyFill="1" applyBorder="1" applyAlignment="1">
      <alignment horizontal="center" vertical="center" wrapText="1"/>
    </xf>
    <xf numFmtId="0" fontId="21" fillId="0" borderId="0" xfId="8" applyFont="1" applyProtection="1">
      <alignment horizontal="center"/>
      <protection locked="0"/>
    </xf>
    <xf numFmtId="0" fontId="21" fillId="0" borderId="0" xfId="8" applyFont="1" applyBorder="1" applyProtection="1">
      <alignment horizontal="center"/>
      <protection locked="0"/>
    </xf>
    <xf numFmtId="0" fontId="21" fillId="0" borderId="0" xfId="8" applyFont="1" applyAlignment="1" applyProtection="1">
      <alignment horizontal="center" vertical="center"/>
      <protection locked="0"/>
    </xf>
    <xf numFmtId="0" fontId="21" fillId="0" borderId="0" xfId="8" applyFont="1" applyAlignment="1" applyProtection="1">
      <alignment horizontal="center" vertical="center" wrapText="1"/>
      <protection locked="0"/>
    </xf>
    <xf numFmtId="3" fontId="22" fillId="0" borderId="2" xfId="9" applyFont="1" applyProtection="1">
      <alignment horizontal="center"/>
      <protection locked="0"/>
    </xf>
    <xf numFmtId="0" fontId="20" fillId="0" borderId="0" xfId="3" applyFont="1" applyAlignment="1" applyProtection="1">
      <protection locked="0"/>
    </xf>
    <xf numFmtId="9" fontId="25" fillId="0" borderId="0" xfId="7" applyFont="1" applyBorder="1" applyProtection="1">
      <alignment horizontal="center" vertical="center"/>
      <protection locked="0"/>
    </xf>
    <xf numFmtId="0" fontId="29" fillId="0" borderId="0" xfId="2" applyFont="1" applyProtection="1">
      <alignment vertical="center"/>
      <protection locked="0"/>
    </xf>
    <xf numFmtId="0" fontId="21" fillId="0" borderId="0" xfId="2" applyFont="1" applyAlignment="1" applyProtection="1">
      <alignment horizontal="center" vertical="center"/>
      <protection locked="0"/>
    </xf>
    <xf numFmtId="0" fontId="30" fillId="0" borderId="0" xfId="2" applyFont="1" applyBorder="1" applyAlignment="1" applyProtection="1">
      <alignment horizontal="center" vertical="center"/>
      <protection locked="0"/>
    </xf>
    <xf numFmtId="0" fontId="30" fillId="0" borderId="0" xfId="2" applyFont="1" applyAlignment="1" applyProtection="1">
      <alignment horizontal="center" vertical="center"/>
      <protection locked="0"/>
    </xf>
    <xf numFmtId="0" fontId="32" fillId="0" borderId="14" xfId="0" applyFont="1" applyBorder="1" applyAlignment="1">
      <alignment horizontal="justify" vertical="center"/>
    </xf>
    <xf numFmtId="0" fontId="0" fillId="5" borderId="14" xfId="0" applyFont="1" applyFill="1" applyBorder="1" applyAlignment="1">
      <alignment horizontal="justify" vertical="center" wrapText="1"/>
    </xf>
    <xf numFmtId="0" fontId="0" fillId="6" borderId="15" xfId="0" applyFont="1" applyFill="1" applyBorder="1" applyAlignment="1">
      <alignment horizontal="justify" vertical="center" wrapText="1"/>
    </xf>
    <xf numFmtId="0" fontId="33" fillId="0" borderId="0" xfId="6" applyFont="1" applyProtection="1">
      <alignment horizontal="left"/>
      <protection locked="0"/>
    </xf>
    <xf numFmtId="0" fontId="34" fillId="0" borderId="0" xfId="2" applyFont="1" applyProtection="1">
      <alignment vertical="center"/>
      <protection locked="0"/>
    </xf>
    <xf numFmtId="9" fontId="36" fillId="0" borderId="0" xfId="7" applyNumberFormat="1" applyFont="1" applyAlignment="1" applyProtection="1">
      <alignment horizontal="center" vertical="center"/>
      <protection locked="0"/>
    </xf>
    <xf numFmtId="2" fontId="35" fillId="0" borderId="0" xfId="2" applyNumberFormat="1" applyFont="1" applyAlignment="1" applyProtection="1">
      <alignment horizontal="center"/>
      <protection locked="0"/>
    </xf>
    <xf numFmtId="164" fontId="35" fillId="0" borderId="0" xfId="2" applyNumberFormat="1" applyFont="1" applyAlignment="1" applyProtection="1">
      <alignment horizontal="center"/>
      <protection locked="0"/>
    </xf>
    <xf numFmtId="9" fontId="36" fillId="0" borderId="0" xfId="7" applyFont="1" applyBorder="1" applyProtection="1">
      <alignment horizontal="center" vertical="center"/>
      <protection locked="0"/>
    </xf>
    <xf numFmtId="0" fontId="35" fillId="0" borderId="0" xfId="2" applyFont="1" applyProtection="1">
      <alignment vertical="center"/>
      <protection locked="0"/>
    </xf>
    <xf numFmtId="0" fontId="1" fillId="4" borderId="14" xfId="0" applyFont="1" applyFill="1" applyBorder="1" applyAlignment="1">
      <alignment horizontal="justify" vertical="center" wrapText="1"/>
    </xf>
    <xf numFmtId="0" fontId="32" fillId="0" borderId="12" xfId="0" applyFont="1" applyBorder="1" applyAlignment="1">
      <alignment horizontal="justify" vertical="center" wrapText="1"/>
    </xf>
    <xf numFmtId="0" fontId="32" fillId="0" borderId="15" xfId="0" applyFont="1" applyBorder="1" applyAlignment="1">
      <alignment horizontal="justify" vertical="center" wrapText="1"/>
    </xf>
    <xf numFmtId="0" fontId="34" fillId="0" borderId="0" xfId="6" applyFont="1" applyFill="1" applyAlignment="1" applyProtection="1">
      <alignment horizontal="left" vertical="center" wrapText="1"/>
      <protection locked="0"/>
    </xf>
    <xf numFmtId="14" fontId="34" fillId="0" borderId="0" xfId="6" applyNumberFormat="1" applyFont="1" applyFill="1" applyAlignment="1" applyProtection="1">
      <alignment horizontal="center" vertical="center"/>
      <protection locked="0"/>
    </xf>
    <xf numFmtId="2" fontId="24" fillId="0" borderId="0" xfId="2" applyNumberFormat="1" applyFont="1" applyAlignment="1" applyProtection="1">
      <alignment horizontal="center"/>
      <protection locked="0"/>
    </xf>
    <xf numFmtId="164" fontId="24" fillId="0" borderId="0" xfId="2" applyNumberFormat="1" applyFont="1" applyAlignment="1" applyProtection="1">
      <alignment horizontal="center"/>
      <protection locked="0"/>
    </xf>
    <xf numFmtId="0" fontId="28" fillId="0" borderId="0" xfId="2" applyFont="1" applyProtection="1">
      <alignment vertical="center"/>
      <protection locked="0"/>
    </xf>
    <xf numFmtId="0" fontId="28" fillId="0" borderId="0" xfId="2" applyFont="1" applyAlignment="1" applyProtection="1">
      <alignment horizontal="center"/>
      <protection locked="0"/>
    </xf>
    <xf numFmtId="0" fontId="28" fillId="0" borderId="0" xfId="2" applyFont="1" applyBorder="1" applyAlignment="1" applyProtection="1">
      <alignment horizontal="center"/>
      <protection locked="0"/>
    </xf>
    <xf numFmtId="0" fontId="23" fillId="0" borderId="0" xfId="2" applyFont="1" applyProtection="1">
      <alignment vertical="center"/>
      <protection locked="0"/>
    </xf>
    <xf numFmtId="9" fontId="37" fillId="0" borderId="0" xfId="7" applyNumberFormat="1" applyFont="1" applyProtection="1">
      <alignment horizontal="center" vertical="center"/>
      <protection locked="0"/>
    </xf>
    <xf numFmtId="9" fontId="37" fillId="0" borderId="0" xfId="7" applyFont="1" applyBorder="1" applyProtection="1">
      <alignment horizontal="center" vertical="center"/>
      <protection locked="0"/>
    </xf>
    <xf numFmtId="0" fontId="24" fillId="0" borderId="0" xfId="2" applyFont="1" applyProtection="1">
      <alignment vertical="center"/>
      <protection locked="0"/>
    </xf>
    <xf numFmtId="14" fontId="33" fillId="0" borderId="0" xfId="6" applyNumberFormat="1" applyFont="1" applyFill="1" applyAlignment="1" applyProtection="1">
      <alignment horizontal="center"/>
      <protection locked="0"/>
    </xf>
    <xf numFmtId="164" fontId="35" fillId="0" borderId="0" xfId="2" applyNumberFormat="1" applyFont="1" applyFill="1" applyAlignment="1" applyProtection="1">
      <alignment horizontal="center" vertical="center"/>
    </xf>
    <xf numFmtId="0" fontId="28" fillId="0" borderId="0" xfId="2" applyFont="1" applyBorder="1" applyProtection="1">
      <alignment vertical="center"/>
      <protection locked="0"/>
    </xf>
    <xf numFmtId="0" fontId="21" fillId="0" borderId="0" xfId="8" applyFont="1" applyFill="1" applyProtection="1">
      <alignment horizontal="center"/>
      <protection locked="0"/>
    </xf>
    <xf numFmtId="0" fontId="21" fillId="0" borderId="0" xfId="8" applyFont="1" applyFill="1" applyAlignment="1" applyProtection="1">
      <alignment horizontal="center"/>
      <protection locked="0"/>
    </xf>
    <xf numFmtId="0" fontId="21" fillId="0" borderId="0" xfId="8" applyFont="1" applyFill="1" applyAlignment="1" applyProtection="1">
      <alignment horizontal="center" vertical="center"/>
      <protection locked="0"/>
    </xf>
    <xf numFmtId="0" fontId="21" fillId="0" borderId="0" xfId="8" applyFont="1" applyFill="1" applyAlignment="1" applyProtection="1">
      <alignment horizontal="center" vertical="center" wrapText="1"/>
      <protection locked="0"/>
    </xf>
    <xf numFmtId="0" fontId="31" fillId="0" borderId="0" xfId="6" applyFont="1" applyFill="1" applyProtection="1">
      <alignment horizontal="left"/>
      <protection locked="0"/>
    </xf>
    <xf numFmtId="3" fontId="22" fillId="0" borderId="2" xfId="9" applyFont="1" applyFill="1" applyProtection="1">
      <alignment horizontal="center"/>
      <protection locked="0"/>
    </xf>
    <xf numFmtId="3" fontId="22" fillId="0" borderId="2" xfId="9" applyFont="1" applyFill="1" applyAlignment="1" applyProtection="1">
      <alignment horizontal="center"/>
      <protection locked="0"/>
    </xf>
    <xf numFmtId="3" fontId="22" fillId="0" borderId="2" xfId="9" applyFont="1" applyFill="1" applyAlignment="1" applyProtection="1">
      <alignment horizontal="center" vertical="center"/>
      <protection locked="0"/>
    </xf>
    <xf numFmtId="0" fontId="24" fillId="0" borderId="0" xfId="2" applyFont="1" applyFill="1" applyProtection="1">
      <alignment vertical="center"/>
      <protection locked="0"/>
    </xf>
    <xf numFmtId="0" fontId="23" fillId="0" borderId="0" xfId="6" applyFont="1" applyFill="1" applyProtection="1">
      <alignment horizontal="left"/>
      <protection locked="0"/>
    </xf>
    <xf numFmtId="164" fontId="38" fillId="0" borderId="0" xfId="2" applyNumberFormat="1" applyFont="1" applyFill="1" applyAlignment="1" applyProtection="1">
      <alignment horizontal="center" vertical="center"/>
    </xf>
    <xf numFmtId="0" fontId="35" fillId="0" borderId="0" xfId="2" applyFont="1" applyFill="1" applyProtection="1">
      <alignment vertical="center"/>
      <protection locked="0"/>
    </xf>
    <xf numFmtId="0" fontId="34" fillId="0" borderId="0" xfId="6" applyFont="1" applyFill="1" applyAlignment="1" applyProtection="1">
      <alignment vertical="center" wrapText="1"/>
      <protection locked="0"/>
    </xf>
    <xf numFmtId="0" fontId="35" fillId="0" borderId="0" xfId="2" applyFont="1" applyFill="1" applyAlignment="1" applyProtection="1">
      <alignment vertical="center" wrapText="1"/>
      <protection locked="0"/>
    </xf>
    <xf numFmtId="14" fontId="35" fillId="0" borderId="0" xfId="2" applyNumberFormat="1" applyFont="1" applyFill="1" applyAlignment="1" applyProtection="1">
      <alignment horizontal="center" vertical="center"/>
      <protection locked="0"/>
    </xf>
    <xf numFmtId="0" fontId="28" fillId="0" borderId="0" xfId="2" applyFont="1" applyFill="1" applyProtection="1">
      <alignment vertical="center"/>
      <protection locked="0"/>
    </xf>
    <xf numFmtId="0" fontId="31" fillId="0" borderId="0" xfId="6" applyFont="1" applyFill="1" applyAlignment="1" applyProtection="1">
      <alignment horizontal="center"/>
      <protection locked="0"/>
    </xf>
    <xf numFmtId="0" fontId="28" fillId="0" borderId="0" xfId="2" applyFont="1" applyFill="1" applyAlignment="1" applyProtection="1">
      <alignment horizontal="center" vertical="center"/>
      <protection locked="0"/>
    </xf>
    <xf numFmtId="0" fontId="29" fillId="0" borderId="0" xfId="2" applyFont="1" applyFill="1" applyProtection="1">
      <alignment vertical="center"/>
      <protection locked="0"/>
    </xf>
    <xf numFmtId="0" fontId="21" fillId="0" borderId="0" xfId="2" applyFont="1" applyFill="1" applyAlignment="1" applyProtection="1">
      <alignment horizontal="center" vertical="center"/>
      <protection locked="0"/>
    </xf>
    <xf numFmtId="0" fontId="23" fillId="0" borderId="0" xfId="2" applyFont="1" applyFill="1" applyProtection="1">
      <alignment vertical="center"/>
      <protection locked="0"/>
    </xf>
    <xf numFmtId="0" fontId="39" fillId="0" borderId="0" xfId="6" applyFont="1" applyFill="1" applyAlignment="1" applyProtection="1">
      <alignment vertical="center"/>
      <protection locked="0"/>
    </xf>
    <xf numFmtId="0" fontId="34" fillId="0" borderId="0" xfId="2" applyFont="1" applyFill="1" applyProtection="1">
      <alignment vertical="center"/>
      <protection locked="0"/>
    </xf>
    <xf numFmtId="0" fontId="40" fillId="0" borderId="0" xfId="6" applyFont="1" applyFill="1" applyAlignment="1" applyProtection="1">
      <alignment vertical="center"/>
      <protection locked="0"/>
    </xf>
    <xf numFmtId="0" fontId="34" fillId="0" borderId="0" xfId="6" applyFont="1" applyFill="1" applyAlignment="1" applyProtection="1">
      <alignment vertical="center"/>
      <protection locked="0"/>
    </xf>
    <xf numFmtId="0" fontId="16" fillId="2" borderId="14" xfId="1" applyFont="1" applyFill="1" applyBorder="1" applyAlignment="1">
      <alignment horizontal="center" vertical="center" wrapText="1"/>
    </xf>
    <xf numFmtId="14" fontId="16" fillId="2" borderId="14" xfId="1" applyNumberFormat="1" applyFont="1" applyFill="1" applyBorder="1" applyAlignment="1">
      <alignment horizontal="center" vertical="center" wrapText="1"/>
    </xf>
    <xf numFmtId="0" fontId="0" fillId="2" borderId="0" xfId="0" applyFill="1"/>
    <xf numFmtId="0" fontId="41" fillId="0" borderId="29" xfId="0" applyFont="1" applyBorder="1" applyAlignment="1">
      <alignment vertical="center" wrapText="1"/>
    </xf>
    <xf numFmtId="0" fontId="42" fillId="8" borderId="30" xfId="0" applyFont="1" applyFill="1" applyBorder="1" applyAlignment="1">
      <alignment vertical="center" wrapText="1"/>
    </xf>
    <xf numFmtId="0" fontId="43" fillId="0" borderId="29" xfId="12" applyBorder="1" applyAlignment="1">
      <alignment vertical="center" wrapText="1"/>
    </xf>
    <xf numFmtId="0" fontId="41" fillId="0" borderId="31" xfId="0" applyFont="1" applyFill="1" applyBorder="1" applyAlignment="1">
      <alignment horizontal="justify" vertical="center" wrapText="1"/>
    </xf>
    <xf numFmtId="0" fontId="41" fillId="0" borderId="31" xfId="0" applyFont="1" applyBorder="1" applyAlignment="1">
      <alignment horizontal="justify" vertical="center" wrapText="1"/>
    </xf>
    <xf numFmtId="0" fontId="45" fillId="0" borderId="31" xfId="0" applyFont="1" applyFill="1" applyBorder="1" applyAlignment="1">
      <alignment horizontal="justify" vertical="center" wrapText="1"/>
    </xf>
    <xf numFmtId="0" fontId="41" fillId="0" borderId="29" xfId="0" applyFont="1" applyBorder="1" applyAlignment="1">
      <alignment horizontal="justify" vertical="center" wrapText="1"/>
    </xf>
    <xf numFmtId="0" fontId="42" fillId="8" borderId="31" xfId="0" applyFont="1" applyFill="1" applyBorder="1" applyAlignment="1">
      <alignment horizontal="center" vertical="center" wrapText="1"/>
    </xf>
    <xf numFmtId="0" fontId="45" fillId="8" borderId="31" xfId="0" applyFont="1" applyFill="1" applyBorder="1" applyAlignment="1">
      <alignment horizontal="center" vertical="center" wrapText="1"/>
    </xf>
    <xf numFmtId="0" fontId="41" fillId="0" borderId="32" xfId="0" applyFont="1" applyBorder="1" applyAlignment="1">
      <alignment horizontal="justify" vertical="center" wrapText="1"/>
    </xf>
    <xf numFmtId="0" fontId="45" fillId="8" borderId="33" xfId="0" applyFont="1" applyFill="1" applyBorder="1" applyAlignment="1">
      <alignment vertical="center" wrapText="1"/>
    </xf>
    <xf numFmtId="0" fontId="32" fillId="0" borderId="14" xfId="0" applyFont="1" applyBorder="1" applyAlignment="1">
      <alignment horizontal="justify" vertical="center" wrapText="1"/>
    </xf>
    <xf numFmtId="0" fontId="34" fillId="9" borderId="0" xfId="2" applyFont="1" applyFill="1" applyProtection="1">
      <alignment vertical="center"/>
      <protection locked="0"/>
    </xf>
    <xf numFmtId="0" fontId="39" fillId="9" borderId="0" xfId="6" applyFont="1" applyFill="1" applyAlignment="1" applyProtection="1">
      <alignment vertical="center"/>
      <protection locked="0"/>
    </xf>
    <xf numFmtId="0" fontId="35" fillId="9" borderId="0" xfId="2" applyFont="1" applyFill="1" applyProtection="1">
      <alignment vertical="center"/>
      <protection locked="0"/>
    </xf>
    <xf numFmtId="0" fontId="34" fillId="9" borderId="0" xfId="6" applyFont="1" applyFill="1" applyAlignment="1" applyProtection="1">
      <alignment horizontal="left" vertical="center" wrapText="1"/>
      <protection locked="0"/>
    </xf>
    <xf numFmtId="14" fontId="34" fillId="9" borderId="0" xfId="6" applyNumberFormat="1" applyFont="1" applyFill="1" applyAlignment="1" applyProtection="1">
      <alignment horizontal="center" vertical="center"/>
      <protection locked="0"/>
    </xf>
    <xf numFmtId="164" fontId="38" fillId="9" borderId="0" xfId="2" applyNumberFormat="1" applyFont="1" applyFill="1" applyAlignment="1" applyProtection="1">
      <alignment horizontal="center" vertical="center"/>
    </xf>
    <xf numFmtId="9" fontId="36" fillId="9" borderId="0" xfId="7" applyNumberFormat="1" applyFont="1" applyFill="1" applyAlignment="1" applyProtection="1">
      <alignment horizontal="center" vertical="center"/>
      <protection locked="0"/>
    </xf>
    <xf numFmtId="0" fontId="34" fillId="2" borderId="0" xfId="2" applyFont="1" applyFill="1" applyProtection="1">
      <alignment vertical="center"/>
      <protection locked="0"/>
    </xf>
    <xf numFmtId="0" fontId="38" fillId="9" borderId="0" xfId="2" applyFont="1" applyFill="1" applyProtection="1">
      <alignment vertical="center"/>
      <protection locked="0"/>
    </xf>
    <xf numFmtId="0" fontId="34" fillId="9" borderId="0" xfId="6" applyFont="1" applyFill="1" applyAlignment="1" applyProtection="1">
      <alignment vertical="center"/>
      <protection locked="0"/>
    </xf>
    <xf numFmtId="0" fontId="35" fillId="9" borderId="0" xfId="2" applyFont="1" applyFill="1" applyAlignment="1" applyProtection="1">
      <alignment vertical="center" wrapText="1"/>
      <protection locked="0"/>
    </xf>
    <xf numFmtId="14" fontId="35" fillId="9" borderId="0" xfId="2" applyNumberFormat="1" applyFont="1" applyFill="1" applyAlignment="1" applyProtection="1">
      <alignment horizontal="center" vertical="center"/>
      <protection locked="0"/>
    </xf>
    <xf numFmtId="164" fontId="50" fillId="9" borderId="0" xfId="2" applyNumberFormat="1" applyFont="1" applyFill="1" applyAlignment="1" applyProtection="1">
      <alignment horizontal="center" vertical="center"/>
    </xf>
    <xf numFmtId="0" fontId="24" fillId="9" borderId="0" xfId="2" applyFont="1" applyFill="1" applyProtection="1">
      <alignment vertical="center"/>
      <protection locked="0"/>
    </xf>
    <xf numFmtId="9" fontId="37" fillId="9" borderId="0" xfId="7" applyNumberFormat="1" applyFont="1" applyFill="1" applyProtection="1">
      <alignment horizontal="center" vertical="center"/>
      <protection locked="0"/>
    </xf>
    <xf numFmtId="0" fontId="39" fillId="9" borderId="0" xfId="2" applyFont="1" applyFill="1" applyProtection="1">
      <alignment vertical="center"/>
      <protection locked="0"/>
    </xf>
    <xf numFmtId="0" fontId="34" fillId="9" borderId="0" xfId="6" applyFont="1" applyFill="1" applyAlignment="1" applyProtection="1">
      <alignment vertical="center" wrapText="1"/>
      <protection locked="0"/>
    </xf>
    <xf numFmtId="14" fontId="39" fillId="9" borderId="0" xfId="6" applyNumberFormat="1" applyFont="1" applyFill="1" applyAlignment="1" applyProtection="1">
      <alignment horizontal="center" vertical="center"/>
      <protection locked="0"/>
    </xf>
    <xf numFmtId="9" fontId="49" fillId="0" borderId="0" xfId="7" applyNumberFormat="1" applyFont="1" applyAlignment="1" applyProtection="1">
      <alignment horizontal="center" vertical="center"/>
      <protection locked="0"/>
    </xf>
    <xf numFmtId="9" fontId="51" fillId="9" borderId="9" xfId="13" applyFont="1" applyFill="1" applyBorder="1" applyAlignment="1" applyProtection="1">
      <alignment horizontal="center" vertical="center"/>
    </xf>
    <xf numFmtId="0" fontId="24" fillId="2" borderId="0" xfId="2" applyFont="1" applyFill="1" applyProtection="1">
      <alignment vertical="center"/>
      <protection locked="0"/>
    </xf>
    <xf numFmtId="0" fontId="39" fillId="2" borderId="0" xfId="2" applyFont="1" applyFill="1" applyProtection="1">
      <alignment vertical="center"/>
      <protection locked="0"/>
    </xf>
    <xf numFmtId="14" fontId="32" fillId="0" borderId="18" xfId="0" applyNumberFormat="1" applyFont="1" applyBorder="1" applyAlignment="1">
      <alignment horizontal="justify" vertical="center"/>
    </xf>
    <xf numFmtId="9" fontId="32" fillId="0" borderId="15" xfId="0" applyNumberFormat="1" applyFont="1" applyBorder="1" applyAlignment="1">
      <alignment horizontal="justify" vertical="center"/>
    </xf>
    <xf numFmtId="14" fontId="32" fillId="0" borderId="14" xfId="0" applyNumberFormat="1" applyFont="1" applyBorder="1" applyAlignment="1">
      <alignment horizontal="justify" vertical="center"/>
    </xf>
    <xf numFmtId="0" fontId="34" fillId="2" borderId="0" xfId="6" applyFont="1" applyFill="1" applyAlignment="1" applyProtection="1">
      <alignment vertical="center" wrapText="1"/>
      <protection locked="0"/>
    </xf>
    <xf numFmtId="164" fontId="49" fillId="0" borderId="0" xfId="2" applyNumberFormat="1" applyFont="1" applyFill="1" applyAlignment="1" applyProtection="1">
      <alignment horizontal="center" vertical="center"/>
    </xf>
    <xf numFmtId="0" fontId="42" fillId="7" borderId="28" xfId="0" applyFont="1" applyFill="1" applyBorder="1" applyAlignment="1">
      <alignment horizontal="center" vertical="center" wrapText="1"/>
    </xf>
    <xf numFmtId="0" fontId="42" fillId="7" borderId="27" xfId="0" applyFont="1" applyFill="1" applyBorder="1" applyAlignment="1">
      <alignment horizontal="center" vertical="center" wrapText="1"/>
    </xf>
    <xf numFmtId="0" fontId="41" fillId="0" borderId="22" xfId="0" applyFont="1" applyBorder="1" applyAlignment="1">
      <alignment horizontal="justify" vertical="center" wrapText="1"/>
    </xf>
    <xf numFmtId="0" fontId="41" fillId="0" borderId="24" xfId="0" applyFont="1" applyBorder="1" applyAlignment="1">
      <alignment horizontal="justify" vertical="center" wrapText="1"/>
    </xf>
    <xf numFmtId="0" fontId="42" fillId="8" borderId="28" xfId="0" applyFont="1" applyFill="1" applyBorder="1" applyAlignment="1">
      <alignment horizontal="center" vertical="center" wrapText="1"/>
    </xf>
    <xf numFmtId="0" fontId="42" fillId="8" borderId="27" xfId="0" applyFont="1" applyFill="1" applyBorder="1" applyAlignment="1">
      <alignment horizontal="center" vertical="center" wrapText="1"/>
    </xf>
    <xf numFmtId="0" fontId="41" fillId="7" borderId="28" xfId="0" applyFont="1" applyFill="1" applyBorder="1" applyAlignment="1">
      <alignment vertical="top" wrapText="1"/>
    </xf>
    <xf numFmtId="0" fontId="41" fillId="7" borderId="27" xfId="0" applyFont="1" applyFill="1" applyBorder="1" applyAlignment="1">
      <alignment vertical="top" wrapText="1"/>
    </xf>
    <xf numFmtId="0" fontId="15" fillId="2" borderId="0" xfId="0" applyFont="1" applyFill="1" applyBorder="1" applyAlignment="1">
      <alignment horizontal="center" vertical="center" wrapText="1"/>
    </xf>
    <xf numFmtId="0" fontId="16" fillId="2" borderId="14" xfId="0" applyFont="1" applyFill="1" applyBorder="1" applyAlignment="1">
      <alignment horizontal="center" vertical="center"/>
    </xf>
    <xf numFmtId="0" fontId="16" fillId="2" borderId="14" xfId="0" applyFont="1" applyFill="1" applyBorder="1" applyAlignment="1">
      <alignment horizontal="justify" vertical="center" wrapText="1"/>
    </xf>
    <xf numFmtId="0" fontId="16" fillId="5" borderId="14" xfId="0" applyFont="1" applyFill="1" applyBorder="1" applyAlignment="1">
      <alignment horizontal="justify" vertical="center" wrapText="1"/>
    </xf>
    <xf numFmtId="0" fontId="15" fillId="2" borderId="0" xfId="0" applyFont="1" applyFill="1" applyBorder="1" applyAlignment="1">
      <alignment horizontal="center" vertical="center"/>
    </xf>
    <xf numFmtId="0" fontId="16" fillId="5" borderId="14" xfId="0" applyFont="1" applyFill="1" applyBorder="1" applyAlignment="1">
      <alignment horizontal="left" vertical="center" wrapText="1"/>
    </xf>
    <xf numFmtId="0" fontId="16" fillId="5" borderId="3" xfId="0" applyFont="1" applyFill="1" applyBorder="1" applyAlignment="1">
      <alignment horizontal="left" vertical="center" wrapText="1"/>
    </xf>
    <xf numFmtId="0" fontId="16" fillId="5" borderId="4"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8" xfId="0" applyFont="1" applyFill="1" applyBorder="1" applyAlignment="1">
      <alignment horizontal="left" vertical="center" wrapText="1"/>
    </xf>
    <xf numFmtId="0" fontId="16" fillId="5" borderId="9" xfId="0" applyFont="1" applyFill="1" applyBorder="1" applyAlignment="1">
      <alignment horizontal="left" vertical="center" wrapText="1"/>
    </xf>
    <xf numFmtId="0" fontId="16" fillId="5" borderId="10"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17" xfId="0" applyFont="1" applyFill="1" applyBorder="1" applyAlignment="1">
      <alignment horizontal="left" vertical="center" wrapText="1"/>
    </xf>
    <xf numFmtId="0" fontId="16" fillId="2" borderId="25"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14" xfId="1" applyFont="1" applyFill="1" applyBorder="1" applyAlignment="1">
      <alignment horizontal="center" vertical="center" wrapText="1"/>
    </xf>
    <xf numFmtId="14" fontId="16" fillId="2" borderId="14" xfId="1" applyNumberFormat="1" applyFont="1" applyFill="1" applyBorder="1" applyAlignment="1">
      <alignment horizontal="center" vertical="center" wrapText="1"/>
    </xf>
    <xf numFmtId="0" fontId="16" fillId="2" borderId="14" xfId="0" applyFont="1" applyFill="1" applyBorder="1" applyAlignment="1">
      <alignment horizontal="left" vertical="center" wrapText="1"/>
    </xf>
    <xf numFmtId="0" fontId="20" fillId="0" borderId="0" xfId="3" applyFont="1" applyAlignment="1" applyProtection="1">
      <alignment horizontal="center"/>
      <protection locked="0"/>
    </xf>
    <xf numFmtId="0" fontId="26" fillId="0" borderId="3" xfId="6" applyFont="1" applyBorder="1" applyAlignment="1" applyProtection="1">
      <alignment horizontal="left" vertical="top" wrapText="1"/>
      <protection locked="0"/>
    </xf>
    <xf numFmtId="0" fontId="26" fillId="0" borderId="4" xfId="6" applyFont="1" applyBorder="1" applyAlignment="1" applyProtection="1">
      <alignment horizontal="left" vertical="top"/>
      <protection locked="0"/>
    </xf>
    <xf numFmtId="0" fontId="26" fillId="0" borderId="5" xfId="6" applyFont="1" applyBorder="1" applyAlignment="1" applyProtection="1">
      <alignment horizontal="left" vertical="top"/>
      <protection locked="0"/>
    </xf>
    <xf numFmtId="0" fontId="26" fillId="0" borderId="6" xfId="6" applyFont="1" applyBorder="1" applyAlignment="1" applyProtection="1">
      <alignment horizontal="left" vertical="top"/>
      <protection locked="0"/>
    </xf>
    <xf numFmtId="0" fontId="26" fillId="0" borderId="0" xfId="6" applyFont="1" applyBorder="1" applyAlignment="1" applyProtection="1">
      <alignment horizontal="left" vertical="top"/>
      <protection locked="0"/>
    </xf>
    <xf numFmtId="0" fontId="26" fillId="0" borderId="7" xfId="6" applyFont="1" applyBorder="1" applyAlignment="1" applyProtection="1">
      <alignment horizontal="left" vertical="top"/>
      <protection locked="0"/>
    </xf>
    <xf numFmtId="0" fontId="26" fillId="0" borderId="8" xfId="6" applyFont="1" applyBorder="1" applyAlignment="1" applyProtection="1">
      <alignment horizontal="left" vertical="top"/>
      <protection locked="0"/>
    </xf>
    <xf numFmtId="0" fontId="26" fillId="0" borderId="9" xfId="6" applyFont="1" applyBorder="1" applyAlignment="1" applyProtection="1">
      <alignment horizontal="left" vertical="top"/>
      <protection locked="0"/>
    </xf>
    <xf numFmtId="0" fontId="26" fillId="0" borderId="10" xfId="6" applyFont="1" applyBorder="1" applyAlignment="1" applyProtection="1">
      <alignment horizontal="left" vertical="top"/>
      <protection locked="0"/>
    </xf>
    <xf numFmtId="0" fontId="9" fillId="2" borderId="14" xfId="11" applyFill="1" applyBorder="1" applyAlignment="1">
      <alignment horizontal="left" vertical="center"/>
    </xf>
    <xf numFmtId="0" fontId="9" fillId="2" borderId="15" xfId="11" applyFill="1" applyBorder="1" applyAlignment="1">
      <alignment horizontal="left" vertical="center"/>
    </xf>
    <xf numFmtId="0" fontId="10" fillId="2" borderId="16" xfId="11" applyFont="1" applyFill="1" applyBorder="1" applyAlignment="1">
      <alignment horizontal="center" vertical="center"/>
    </xf>
    <xf numFmtId="0" fontId="10" fillId="2" borderId="14" xfId="11" applyFont="1" applyFill="1" applyBorder="1" applyAlignment="1">
      <alignment horizontal="center" vertical="center"/>
    </xf>
    <xf numFmtId="0" fontId="10" fillId="2" borderId="15" xfId="11" applyFont="1" applyFill="1" applyBorder="1" applyAlignment="1">
      <alignment horizontal="center" vertical="center"/>
    </xf>
    <xf numFmtId="0" fontId="52" fillId="2" borderId="19" xfId="11" applyFont="1" applyFill="1" applyBorder="1" applyAlignment="1">
      <alignment horizontal="center" vertical="center"/>
    </xf>
    <xf numFmtId="0" fontId="52" fillId="2" borderId="20" xfId="11" applyFont="1" applyFill="1" applyBorder="1" applyAlignment="1">
      <alignment horizontal="center" vertical="center"/>
    </xf>
    <xf numFmtId="0" fontId="52" fillId="2" borderId="21" xfId="11" applyFont="1" applyFill="1" applyBorder="1" applyAlignment="1">
      <alignment horizontal="center" vertical="center"/>
    </xf>
    <xf numFmtId="0" fontId="10" fillId="2" borderId="22" xfId="11" applyFont="1" applyFill="1" applyBorder="1" applyAlignment="1">
      <alignment horizontal="left" vertical="center" wrapText="1"/>
    </xf>
    <xf numFmtId="0" fontId="10" fillId="2" borderId="23" xfId="11" applyFont="1" applyFill="1" applyBorder="1" applyAlignment="1">
      <alignment horizontal="left" vertical="center" wrapText="1"/>
    </xf>
    <xf numFmtId="0" fontId="10" fillId="2" borderId="24" xfId="11" applyFont="1" applyFill="1" applyBorder="1" applyAlignment="1">
      <alignment horizontal="left" vertical="center" wrapText="1"/>
    </xf>
    <xf numFmtId="0" fontId="10" fillId="2" borderId="0" xfId="11" applyFont="1" applyFill="1" applyAlignment="1">
      <alignment horizontal="center" vertical="center"/>
    </xf>
    <xf numFmtId="0" fontId="10" fillId="2" borderId="0" xfId="11" applyFont="1" applyFill="1" applyBorder="1" applyAlignment="1">
      <alignment horizontal="center" vertical="center"/>
    </xf>
    <xf numFmtId="0" fontId="10" fillId="2" borderId="11" xfId="11" applyFont="1" applyFill="1" applyBorder="1" applyAlignment="1">
      <alignment horizontal="center" vertical="center"/>
    </xf>
    <xf numFmtId="0" fontId="10" fillId="2" borderId="12" xfId="11" applyFont="1" applyFill="1" applyBorder="1" applyAlignment="1">
      <alignment horizontal="center" vertical="center"/>
    </xf>
    <xf numFmtId="0" fontId="10" fillId="2" borderId="18" xfId="11" applyFont="1" applyFill="1" applyBorder="1" applyAlignment="1">
      <alignment horizontal="center" vertical="center"/>
    </xf>
    <xf numFmtId="0" fontId="52" fillId="2" borderId="16" xfId="11" applyFont="1" applyFill="1" applyBorder="1" applyAlignment="1">
      <alignment horizontal="left" vertical="center" wrapText="1"/>
    </xf>
    <xf numFmtId="0" fontId="52" fillId="2" borderId="14" xfId="11" applyFont="1" applyFill="1" applyBorder="1" applyAlignment="1">
      <alignment horizontal="left" vertical="center" wrapText="1"/>
    </xf>
    <xf numFmtId="0" fontId="9" fillId="2" borderId="16" xfId="11" applyFont="1" applyFill="1" applyBorder="1" applyAlignment="1">
      <alignment horizontal="left" vertical="center" wrapText="1"/>
    </xf>
    <xf numFmtId="0" fontId="9" fillId="2" borderId="15" xfId="11" applyFont="1" applyFill="1" applyBorder="1" applyAlignment="1">
      <alignment horizontal="left" vertical="center" wrapText="1"/>
    </xf>
  </cellXfs>
  <cellStyles count="14">
    <cellStyle name="Activity" xfId="6"/>
    <cellStyle name="Hipervínculo" xfId="12" builtinId="8"/>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xfId="13" builtinId="5"/>
    <cellStyle name="Porcentaje 2" xfId="10"/>
    <cellStyle name="Project Headers" xfId="8"/>
    <cellStyle name="Título 1 2" xfId="3"/>
  </cellStyles>
  <dxfs count="1">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parte'!$G$7</c:f>
              <c:strCache>
                <c:ptCount val="1"/>
                <c:pt idx="0">
                  <c:v>Fecha de inicio</c:v>
                </c:pt>
              </c:strCache>
            </c:strRef>
          </c:tx>
          <c:spPr>
            <a:noFill/>
          </c:spPr>
          <c:invertIfNegative val="0"/>
          <c:val>
            <c:numRef>
              <c:f>'II parte'!$G$9:$G$42</c:f>
              <c:numCache>
                <c:formatCode>m/d/yyyy</c:formatCode>
                <c:ptCount val="34"/>
                <c:pt idx="0">
                  <c:v>42394</c:v>
                </c:pt>
                <c:pt idx="1">
                  <c:v>42394</c:v>
                </c:pt>
                <c:pt idx="2">
                  <c:v>42394</c:v>
                </c:pt>
                <c:pt idx="3">
                  <c:v>42394</c:v>
                </c:pt>
                <c:pt idx="4">
                  <c:v>42394</c:v>
                </c:pt>
                <c:pt idx="5">
                  <c:v>42394</c:v>
                </c:pt>
                <c:pt idx="6">
                  <c:v>42394</c:v>
                </c:pt>
                <c:pt idx="7">
                  <c:v>42394</c:v>
                </c:pt>
                <c:pt idx="8">
                  <c:v>42395</c:v>
                </c:pt>
                <c:pt idx="9">
                  <c:v>42396</c:v>
                </c:pt>
                <c:pt idx="10">
                  <c:v>42396</c:v>
                </c:pt>
                <c:pt idx="11">
                  <c:v>42397</c:v>
                </c:pt>
                <c:pt idx="12">
                  <c:v>42396</c:v>
                </c:pt>
                <c:pt idx="13">
                  <c:v>42401</c:v>
                </c:pt>
                <c:pt idx="14">
                  <c:v>42402</c:v>
                </c:pt>
                <c:pt idx="15">
                  <c:v>42402</c:v>
                </c:pt>
                <c:pt idx="16">
                  <c:v>42404</c:v>
                </c:pt>
                <c:pt idx="17">
                  <c:v>42404</c:v>
                </c:pt>
                <c:pt idx="18">
                  <c:v>42405</c:v>
                </c:pt>
                <c:pt idx="19">
                  <c:v>42408</c:v>
                </c:pt>
                <c:pt idx="20">
                  <c:v>42457</c:v>
                </c:pt>
                <c:pt idx="21">
                  <c:v>42460</c:v>
                </c:pt>
                <c:pt idx="22">
                  <c:v>42472</c:v>
                </c:pt>
                <c:pt idx="23">
                  <c:v>42736</c:v>
                </c:pt>
                <c:pt idx="24">
                  <c:v>42736</c:v>
                </c:pt>
                <c:pt idx="25">
                  <c:v>42758</c:v>
                </c:pt>
                <c:pt idx="26">
                  <c:v>42736</c:v>
                </c:pt>
                <c:pt idx="27">
                  <c:v>42736</c:v>
                </c:pt>
                <c:pt idx="28">
                  <c:v>42821</c:v>
                </c:pt>
                <c:pt idx="29">
                  <c:v>42807</c:v>
                </c:pt>
                <c:pt idx="30">
                  <c:v>42821</c:v>
                </c:pt>
                <c:pt idx="31">
                  <c:v>42807</c:v>
                </c:pt>
                <c:pt idx="32">
                  <c:v>42807</c:v>
                </c:pt>
                <c:pt idx="33">
                  <c:v>42839</c:v>
                </c:pt>
              </c:numCache>
            </c:numRef>
          </c:val>
        </c:ser>
        <c:ser>
          <c:idx val="1"/>
          <c:order val="1"/>
          <c:tx>
            <c:strRef>
              <c:f>'II parte'!$I$7</c:f>
              <c:strCache>
                <c:ptCount val="1"/>
                <c:pt idx="0">
                  <c:v>DURACIÓN</c:v>
                </c:pt>
              </c:strCache>
            </c:strRef>
          </c:tx>
          <c:invertIfNegative val="0"/>
          <c:val>
            <c:numRef>
              <c:f>'II parte'!$I$9:$I$42</c:f>
              <c:numCache>
                <c:formatCode>0.0</c:formatCode>
                <c:ptCount val="34"/>
                <c:pt idx="0">
                  <c:v>445</c:v>
                </c:pt>
                <c:pt idx="1">
                  <c:v>1</c:v>
                </c:pt>
                <c:pt idx="2">
                  <c:v>0</c:v>
                </c:pt>
                <c:pt idx="3">
                  <c:v>0</c:v>
                </c:pt>
                <c:pt idx="4">
                  <c:v>0</c:v>
                </c:pt>
                <c:pt idx="5">
                  <c:v>0</c:v>
                </c:pt>
                <c:pt idx="6">
                  <c:v>1</c:v>
                </c:pt>
                <c:pt idx="7">
                  <c:v>1</c:v>
                </c:pt>
                <c:pt idx="8">
                  <c:v>0</c:v>
                </c:pt>
                <c:pt idx="9">
                  <c:v>7</c:v>
                </c:pt>
                <c:pt idx="10">
                  <c:v>0</c:v>
                </c:pt>
                <c:pt idx="11">
                  <c:v>0</c:v>
                </c:pt>
                <c:pt idx="12">
                  <c:v>2</c:v>
                </c:pt>
                <c:pt idx="13">
                  <c:v>0</c:v>
                </c:pt>
                <c:pt idx="14">
                  <c:v>0</c:v>
                </c:pt>
                <c:pt idx="15">
                  <c:v>1</c:v>
                </c:pt>
                <c:pt idx="16">
                  <c:v>92</c:v>
                </c:pt>
                <c:pt idx="17">
                  <c:v>1</c:v>
                </c:pt>
                <c:pt idx="18">
                  <c:v>0</c:v>
                </c:pt>
                <c:pt idx="19">
                  <c:v>4</c:v>
                </c:pt>
                <c:pt idx="20">
                  <c:v>2</c:v>
                </c:pt>
                <c:pt idx="21">
                  <c:v>8</c:v>
                </c:pt>
                <c:pt idx="22">
                  <c:v>24</c:v>
                </c:pt>
                <c:pt idx="23">
                  <c:v>103</c:v>
                </c:pt>
                <c:pt idx="24">
                  <c:v>103</c:v>
                </c:pt>
                <c:pt idx="25">
                  <c:v>4</c:v>
                </c:pt>
                <c:pt idx="26">
                  <c:v>26</c:v>
                </c:pt>
                <c:pt idx="27">
                  <c:v>75</c:v>
                </c:pt>
                <c:pt idx="28">
                  <c:v>4</c:v>
                </c:pt>
                <c:pt idx="29">
                  <c:v>4</c:v>
                </c:pt>
                <c:pt idx="30">
                  <c:v>11</c:v>
                </c:pt>
                <c:pt idx="31">
                  <c:v>11</c:v>
                </c:pt>
                <c:pt idx="32">
                  <c:v>11</c:v>
                </c:pt>
                <c:pt idx="33">
                  <c:v>0</c:v>
                </c:pt>
              </c:numCache>
            </c:numRef>
          </c:val>
        </c:ser>
        <c:dLbls>
          <c:showLegendKey val="0"/>
          <c:showVal val="0"/>
          <c:showCatName val="0"/>
          <c:showSerName val="0"/>
          <c:showPercent val="0"/>
          <c:showBubbleSize val="0"/>
        </c:dLbls>
        <c:gapWidth val="51"/>
        <c:overlap val="100"/>
        <c:axId val="531503016"/>
        <c:axId val="531503408"/>
      </c:barChart>
      <c:catAx>
        <c:axId val="531503016"/>
        <c:scaling>
          <c:orientation val="maxMin"/>
        </c:scaling>
        <c:delete val="0"/>
        <c:axPos val="l"/>
        <c:majorTickMark val="out"/>
        <c:minorTickMark val="none"/>
        <c:tickLblPos val="nextTo"/>
        <c:crossAx val="531503408"/>
        <c:crosses val="autoZero"/>
        <c:auto val="1"/>
        <c:lblAlgn val="ctr"/>
        <c:lblOffset val="100"/>
        <c:noMultiLvlLbl val="0"/>
      </c:catAx>
      <c:valAx>
        <c:axId val="531503408"/>
        <c:scaling>
          <c:orientation val="minMax"/>
          <c:max val="42850"/>
          <c:min val="42394"/>
        </c:scaling>
        <c:delete val="0"/>
        <c:axPos val="t"/>
        <c:majorGridlines/>
        <c:numFmt formatCode="dd/mm" sourceLinked="0"/>
        <c:majorTickMark val="out"/>
        <c:minorTickMark val="none"/>
        <c:tickLblPos val="nextTo"/>
        <c:crossAx val="531503016"/>
        <c:crosses val="autoZero"/>
        <c:crossBetween val="between"/>
        <c:majorUnit val="20"/>
        <c:minorUnit val="4"/>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190500</xdr:colOff>
      <xdr:row>6</xdr:row>
      <xdr:rowOff>296333</xdr:rowOff>
    </xdr:from>
    <xdr:to>
      <xdr:col>36</xdr:col>
      <xdr:colOff>10583</xdr:colOff>
      <xdr:row>42</xdr:row>
      <xdr:rowOff>63499</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vega@sugef.fi.c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3"/>
  <sheetViews>
    <sheetView zoomScale="130" zoomScaleNormal="130" workbookViewId="0">
      <selection activeCell="A9" sqref="A9"/>
    </sheetView>
  </sheetViews>
  <sheetFormatPr baseColWidth="10" defaultColWidth="11.44140625" defaultRowHeight="13.2"/>
  <cols>
    <col min="1" max="1" width="11.44140625" style="82"/>
    <col min="2" max="2" width="50.6640625" style="82" customWidth="1"/>
    <col min="3" max="3" width="100.6640625" style="82" customWidth="1"/>
    <col min="4" max="16384" width="11.44140625" style="82"/>
  </cols>
  <sheetData>
    <row r="1" spans="2:3" ht="13.8" thickBot="1"/>
    <row r="2" spans="2:3" ht="33" customHeight="1" thickBot="1">
      <c r="B2" s="122" t="s">
        <v>74</v>
      </c>
      <c r="C2" s="123"/>
    </row>
    <row r="3" spans="2:3" ht="14.4" thickBot="1">
      <c r="B3" s="84" t="s">
        <v>73</v>
      </c>
      <c r="C3" s="89" t="s">
        <v>92</v>
      </c>
    </row>
    <row r="4" spans="2:3" ht="14.4" thickBot="1">
      <c r="B4" s="84" t="s">
        <v>72</v>
      </c>
      <c r="C4" s="89" t="s">
        <v>77</v>
      </c>
    </row>
    <row r="5" spans="2:3" ht="14.4" thickBot="1">
      <c r="B5" s="84" t="s">
        <v>71</v>
      </c>
      <c r="C5" s="89" t="s">
        <v>78</v>
      </c>
    </row>
    <row r="6" spans="2:3" ht="55.8" thickBot="1">
      <c r="B6" s="84" t="s">
        <v>70</v>
      </c>
      <c r="C6" s="89" t="s">
        <v>93</v>
      </c>
    </row>
    <row r="7" spans="2:3" ht="28.2" thickBot="1">
      <c r="B7" s="93" t="s">
        <v>69</v>
      </c>
      <c r="C7" s="92" t="s">
        <v>94</v>
      </c>
    </row>
    <row r="8" spans="2:3" ht="14.4" thickBot="1">
      <c r="B8" s="91" t="s">
        <v>68</v>
      </c>
      <c r="C8" s="90" t="s">
        <v>67</v>
      </c>
    </row>
    <row r="9" spans="2:3" ht="138.6" thickBot="1">
      <c r="B9" s="88" t="s">
        <v>76</v>
      </c>
      <c r="C9" s="86" t="s">
        <v>95</v>
      </c>
    </row>
    <row r="10" spans="2:3" ht="28.2" thickBot="1">
      <c r="B10" s="88" t="s">
        <v>79</v>
      </c>
      <c r="C10" s="86"/>
    </row>
    <row r="11" spans="2:3" ht="138.6" thickBot="1">
      <c r="B11" s="87" t="s">
        <v>87</v>
      </c>
      <c r="C11" s="86" t="s">
        <v>66</v>
      </c>
    </row>
    <row r="12" spans="2:3" ht="62.25" customHeight="1" thickBot="1">
      <c r="B12" s="124" t="s">
        <v>65</v>
      </c>
      <c r="C12" s="125"/>
    </row>
    <row r="13" spans="2:3" ht="14.4" thickBot="1">
      <c r="B13" s="84" t="s">
        <v>64</v>
      </c>
      <c r="C13" s="83" t="s">
        <v>88</v>
      </c>
    </row>
    <row r="14" spans="2:3" ht="14.4" thickBot="1">
      <c r="B14" s="84" t="s">
        <v>63</v>
      </c>
      <c r="C14" s="83" t="s">
        <v>80</v>
      </c>
    </row>
    <row r="15" spans="2:3" ht="20.25" customHeight="1" thickBot="1">
      <c r="B15" s="84" t="s">
        <v>62</v>
      </c>
      <c r="C15" s="83" t="s">
        <v>81</v>
      </c>
    </row>
    <row r="16" spans="2:3" ht="35.25" customHeight="1" thickBot="1">
      <c r="B16" s="84" t="s">
        <v>61</v>
      </c>
      <c r="C16" s="83" t="s">
        <v>82</v>
      </c>
    </row>
    <row r="17" spans="2:3" ht="14.4" thickBot="1">
      <c r="B17" s="126" t="s">
        <v>60</v>
      </c>
      <c r="C17" s="127"/>
    </row>
    <row r="18" spans="2:3" ht="14.4" thickBot="1">
      <c r="B18" s="84" t="s">
        <v>59</v>
      </c>
      <c r="C18" s="83" t="s">
        <v>83</v>
      </c>
    </row>
    <row r="19" spans="2:3" ht="14.4" thickBot="1">
      <c r="B19" s="84" t="s">
        <v>58</v>
      </c>
      <c r="C19" s="83" t="s">
        <v>84</v>
      </c>
    </row>
    <row r="20" spans="2:3" ht="14.4" thickBot="1">
      <c r="B20" s="84" t="s">
        <v>57</v>
      </c>
      <c r="C20" s="85" t="s">
        <v>56</v>
      </c>
    </row>
    <row r="21" spans="2:3" ht="14.4" thickBot="1">
      <c r="B21" s="84" t="s">
        <v>55</v>
      </c>
      <c r="C21" s="83" t="s">
        <v>85</v>
      </c>
    </row>
    <row r="22" spans="2:3" ht="31.5" customHeight="1" thickBot="1">
      <c r="B22" s="84" t="s">
        <v>54</v>
      </c>
      <c r="C22" s="83" t="s">
        <v>86</v>
      </c>
    </row>
    <row r="23" spans="2:3" ht="20.25" customHeight="1" thickBot="1">
      <c r="B23" s="128" t="s">
        <v>75</v>
      </c>
      <c r="C23" s="129"/>
    </row>
  </sheetData>
  <mergeCells count="4">
    <mergeCell ref="B2:C2"/>
    <mergeCell ref="B12:C12"/>
    <mergeCell ref="B17:C17"/>
    <mergeCell ref="B23:C23"/>
  </mergeCells>
  <hyperlinks>
    <hyperlink ref="C20"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16" zoomScale="140" zoomScaleNormal="140" workbookViewId="0">
      <selection activeCell="E17" sqref="E17"/>
    </sheetView>
  </sheetViews>
  <sheetFormatPr baseColWidth="10" defaultColWidth="0" defaultRowHeight="13.2" zeroHeight="1"/>
  <cols>
    <col min="1" max="1" width="3" style="11" customWidth="1"/>
    <col min="2" max="3" width="11.44140625" style="11" customWidth="1"/>
    <col min="4" max="4" width="12.109375" style="11" bestFit="1" customWidth="1"/>
    <col min="5" max="5" width="10.44140625" style="11" bestFit="1" customWidth="1"/>
    <col min="6" max="6" width="9.109375" style="11" customWidth="1"/>
    <col min="7" max="10" width="11.44140625" style="11" customWidth="1"/>
    <col min="11" max="11" width="3.88671875" style="11" customWidth="1"/>
    <col min="12" max="12" width="0" style="11" hidden="1" customWidth="1"/>
    <col min="13" max="16384" width="11.5546875" style="11" hidden="1"/>
  </cols>
  <sheetData>
    <row r="1" spans="2:12"/>
    <row r="2" spans="2:12" ht="25.5" customHeight="1">
      <c r="B2" s="131" t="s">
        <v>0</v>
      </c>
      <c r="C2" s="131"/>
      <c r="D2" s="131"/>
      <c r="E2" s="131"/>
      <c r="F2" s="131"/>
      <c r="G2" s="131"/>
      <c r="H2" s="131"/>
      <c r="I2" s="131"/>
      <c r="J2" s="131"/>
    </row>
    <row r="3" spans="2:12">
      <c r="B3" s="134"/>
      <c r="C3" s="134"/>
      <c r="D3" s="134"/>
      <c r="E3" s="134"/>
      <c r="F3" s="134"/>
      <c r="G3" s="134"/>
      <c r="H3" s="134"/>
      <c r="I3" s="134"/>
      <c r="J3" s="134"/>
    </row>
    <row r="4" spans="2:12" ht="50.1" customHeight="1">
      <c r="B4" s="132" t="s">
        <v>96</v>
      </c>
      <c r="C4" s="132"/>
      <c r="D4" s="132"/>
      <c r="E4" s="132"/>
      <c r="F4" s="132"/>
      <c r="G4" s="132"/>
      <c r="H4" s="132"/>
      <c r="I4" s="132"/>
      <c r="J4" s="132"/>
    </row>
    <row r="5" spans="2:12" ht="50.1" customHeight="1">
      <c r="B5" s="132"/>
      <c r="C5" s="132"/>
      <c r="D5" s="132"/>
      <c r="E5" s="132"/>
      <c r="F5" s="132"/>
      <c r="G5" s="132"/>
      <c r="H5" s="132"/>
      <c r="I5" s="132"/>
      <c r="J5" s="132"/>
    </row>
    <row r="6" spans="2:12">
      <c r="B6" s="130"/>
      <c r="C6" s="130"/>
      <c r="D6" s="130"/>
      <c r="E6" s="130"/>
      <c r="F6" s="130"/>
      <c r="G6" s="130"/>
      <c r="H6" s="130"/>
      <c r="I6" s="130"/>
      <c r="J6" s="130"/>
    </row>
    <row r="7" spans="2:12" ht="19.95" customHeight="1">
      <c r="B7" s="133" t="s">
        <v>98</v>
      </c>
      <c r="C7" s="133"/>
      <c r="D7" s="133"/>
      <c r="E7" s="133"/>
      <c r="F7" s="133"/>
      <c r="G7" s="133"/>
      <c r="H7" s="133"/>
      <c r="I7" s="133"/>
      <c r="J7" s="133"/>
    </row>
    <row r="8" spans="2:12" ht="19.95" customHeight="1">
      <c r="B8" s="133"/>
      <c r="C8" s="133"/>
      <c r="D8" s="133"/>
      <c r="E8" s="133"/>
      <c r="F8" s="133"/>
      <c r="G8" s="133"/>
      <c r="H8" s="133"/>
      <c r="I8" s="133"/>
      <c r="J8" s="133"/>
    </row>
    <row r="9" spans="2:12" ht="19.95" customHeight="1">
      <c r="B9" s="133"/>
      <c r="C9" s="133"/>
      <c r="D9" s="133"/>
      <c r="E9" s="133"/>
      <c r="F9" s="133"/>
      <c r="G9" s="133"/>
      <c r="H9" s="133"/>
      <c r="I9" s="133"/>
      <c r="J9" s="133"/>
      <c r="L9" s="12"/>
    </row>
    <row r="10" spans="2:12" ht="19.95" customHeight="1">
      <c r="B10" s="133"/>
      <c r="C10" s="133"/>
      <c r="D10" s="133"/>
      <c r="E10" s="133"/>
      <c r="F10" s="133"/>
      <c r="G10" s="133"/>
      <c r="H10" s="133"/>
      <c r="I10" s="133"/>
      <c r="J10" s="133"/>
    </row>
    <row r="11" spans="2:12">
      <c r="B11" s="130"/>
      <c r="C11" s="130"/>
      <c r="D11" s="130"/>
      <c r="E11" s="130"/>
      <c r="F11" s="130"/>
      <c r="G11" s="130"/>
      <c r="H11" s="130"/>
      <c r="I11" s="130"/>
      <c r="J11" s="130"/>
    </row>
    <row r="12" spans="2:12" ht="12.75" customHeight="1">
      <c r="B12" s="135" t="s">
        <v>103</v>
      </c>
      <c r="C12" s="135"/>
      <c r="D12" s="135"/>
      <c r="E12" s="135"/>
      <c r="F12" s="135"/>
      <c r="G12" s="135"/>
      <c r="H12" s="135"/>
      <c r="I12" s="135"/>
      <c r="J12" s="135"/>
    </row>
    <row r="13" spans="2:12" ht="110.25" customHeight="1">
      <c r="B13" s="135"/>
      <c r="C13" s="135"/>
      <c r="D13" s="135"/>
      <c r="E13" s="135"/>
      <c r="F13" s="135"/>
      <c r="G13" s="135"/>
      <c r="H13" s="135"/>
      <c r="I13" s="135"/>
      <c r="J13" s="135"/>
      <c r="L13" s="13"/>
    </row>
    <row r="14" spans="2:12">
      <c r="B14" s="130"/>
      <c r="C14" s="130"/>
      <c r="D14" s="130"/>
      <c r="E14" s="130"/>
      <c r="F14" s="130"/>
      <c r="G14" s="130"/>
      <c r="H14" s="130"/>
      <c r="I14" s="130"/>
      <c r="J14" s="130"/>
    </row>
    <row r="15" spans="2:12" ht="13.5" customHeight="1">
      <c r="B15" s="153" t="s">
        <v>24</v>
      </c>
      <c r="C15" s="153"/>
      <c r="D15" s="153"/>
      <c r="E15" s="153"/>
      <c r="F15" s="130"/>
      <c r="G15" s="148" t="s">
        <v>1</v>
      </c>
      <c r="H15" s="149"/>
      <c r="I15" s="149"/>
      <c r="J15" s="150"/>
    </row>
    <row r="16" spans="2:12" ht="65.099999999999994" customHeight="1">
      <c r="B16" s="151" t="s">
        <v>6</v>
      </c>
      <c r="C16" s="151"/>
      <c r="D16" s="80" t="s">
        <v>7</v>
      </c>
      <c r="E16" s="14" t="s">
        <v>8</v>
      </c>
      <c r="F16" s="130"/>
      <c r="G16" s="136" t="s">
        <v>105</v>
      </c>
      <c r="H16" s="137"/>
      <c r="I16" s="137"/>
      <c r="J16" s="138"/>
      <c r="L16" s="15"/>
    </row>
    <row r="17" spans="2:12" ht="65.099999999999994" customHeight="1">
      <c r="B17" s="152">
        <f>+'II parte'!G9</f>
        <v>42394</v>
      </c>
      <c r="C17" s="152"/>
      <c r="D17" s="81">
        <f>+'II parte'!H42</f>
        <v>42839</v>
      </c>
      <c r="E17" s="16">
        <f>+D17-B17</f>
        <v>445</v>
      </c>
      <c r="F17" s="130"/>
      <c r="G17" s="139"/>
      <c r="H17" s="140"/>
      <c r="I17" s="140"/>
      <c r="J17" s="141"/>
      <c r="L17" s="15"/>
    </row>
    <row r="18" spans="2:12">
      <c r="B18" s="130"/>
      <c r="C18" s="130"/>
      <c r="D18" s="130"/>
      <c r="E18" s="130"/>
      <c r="F18" s="130"/>
      <c r="G18" s="130"/>
      <c r="H18" s="130"/>
      <c r="I18" s="130"/>
      <c r="J18" s="130"/>
    </row>
    <row r="19" spans="2:12">
      <c r="B19" s="136" t="s">
        <v>97</v>
      </c>
      <c r="C19" s="137"/>
      <c r="D19" s="137"/>
      <c r="E19" s="137"/>
      <c r="F19" s="137"/>
      <c r="G19" s="137"/>
      <c r="H19" s="137"/>
      <c r="I19" s="137"/>
      <c r="J19" s="138"/>
    </row>
    <row r="20" spans="2:12" ht="17.399999999999999">
      <c r="B20" s="139"/>
      <c r="C20" s="140"/>
      <c r="D20" s="140"/>
      <c r="E20" s="140"/>
      <c r="F20" s="140"/>
      <c r="G20" s="140"/>
      <c r="H20" s="140"/>
      <c r="I20" s="140"/>
      <c r="J20" s="141"/>
      <c r="L20" s="15"/>
    </row>
    <row r="21" spans="2:12">
      <c r="B21" s="130"/>
      <c r="C21" s="130"/>
      <c r="D21" s="130"/>
      <c r="E21" s="130"/>
      <c r="F21" s="130"/>
      <c r="G21" s="130"/>
      <c r="H21" s="130"/>
      <c r="I21" s="130"/>
      <c r="J21" s="130"/>
    </row>
    <row r="22" spans="2:12" ht="35.1" customHeight="1">
      <c r="B22" s="142" t="s">
        <v>89</v>
      </c>
      <c r="C22" s="143"/>
      <c r="D22" s="143"/>
      <c r="E22" s="143"/>
      <c r="F22" s="143"/>
      <c r="G22" s="143"/>
      <c r="H22" s="143"/>
      <c r="I22" s="143"/>
      <c r="J22" s="144"/>
    </row>
    <row r="23" spans="2:12" ht="35.1" customHeight="1">
      <c r="B23" s="145"/>
      <c r="C23" s="146"/>
      <c r="D23" s="146"/>
      <c r="E23" s="146"/>
      <c r="F23" s="146"/>
      <c r="G23" s="146"/>
      <c r="H23" s="146"/>
      <c r="I23" s="146"/>
      <c r="J23" s="147"/>
      <c r="L23" s="15"/>
    </row>
    <row r="24" spans="2:12">
      <c r="B24" s="130"/>
      <c r="C24" s="130"/>
      <c r="D24" s="130"/>
      <c r="E24" s="130"/>
      <c r="F24" s="130"/>
      <c r="G24" s="130"/>
      <c r="H24" s="130"/>
      <c r="I24" s="130"/>
      <c r="J24" s="130"/>
    </row>
    <row r="25" spans="2:12" ht="17.399999999999999">
      <c r="B25" s="142" t="s">
        <v>102</v>
      </c>
      <c r="C25" s="143"/>
      <c r="D25" s="143"/>
      <c r="E25" s="143"/>
      <c r="F25" s="143"/>
      <c r="G25" s="143"/>
      <c r="H25" s="143"/>
      <c r="I25" s="143"/>
      <c r="J25" s="144"/>
      <c r="L25" s="15"/>
    </row>
    <row r="26" spans="2:12" ht="23.4" customHeight="1">
      <c r="B26" s="145"/>
      <c r="C26" s="146"/>
      <c r="D26" s="146"/>
      <c r="E26" s="146"/>
      <c r="F26" s="146"/>
      <c r="G26" s="146"/>
      <c r="H26" s="146"/>
      <c r="I26" s="146"/>
      <c r="J26" s="147"/>
    </row>
    <row r="27" spans="2:12">
      <c r="B27" s="130"/>
      <c r="C27" s="130"/>
      <c r="D27" s="130"/>
      <c r="E27" s="130"/>
      <c r="F27" s="130"/>
      <c r="G27" s="130"/>
      <c r="H27" s="130"/>
      <c r="I27" s="130"/>
      <c r="J27" s="130"/>
    </row>
    <row r="28" spans="2:12" ht="19.5" customHeight="1">
      <c r="B28" s="136" t="s">
        <v>101</v>
      </c>
      <c r="C28" s="137"/>
      <c r="D28" s="137"/>
      <c r="E28" s="137"/>
      <c r="F28" s="137"/>
      <c r="G28" s="137"/>
      <c r="H28" s="137"/>
      <c r="I28" s="137"/>
      <c r="J28" s="138"/>
    </row>
    <row r="29" spans="2:12" ht="16.5" customHeight="1">
      <c r="B29" s="139"/>
      <c r="C29" s="140"/>
      <c r="D29" s="140"/>
      <c r="E29" s="140"/>
      <c r="F29" s="140"/>
      <c r="G29" s="140"/>
      <c r="H29" s="140"/>
      <c r="I29" s="140"/>
      <c r="J29" s="141"/>
    </row>
    <row r="30" spans="2:12">
      <c r="B30" s="134"/>
      <c r="C30" s="134"/>
      <c r="D30" s="134"/>
      <c r="E30" s="134"/>
      <c r="F30" s="134"/>
      <c r="G30" s="134"/>
      <c r="H30" s="134"/>
      <c r="I30" s="134"/>
      <c r="J30" s="134"/>
    </row>
    <row r="31" spans="2:12" hidden="1"/>
  </sheetData>
  <mergeCells count="23">
    <mergeCell ref="B28:J29"/>
    <mergeCell ref="B30:J30"/>
    <mergeCell ref="B27:J27"/>
    <mergeCell ref="B24:J24"/>
    <mergeCell ref="B25:J26"/>
    <mergeCell ref="B12:J13"/>
    <mergeCell ref="B19:J20"/>
    <mergeCell ref="B22:J23"/>
    <mergeCell ref="B18:J18"/>
    <mergeCell ref="B21:J21"/>
    <mergeCell ref="F15:F17"/>
    <mergeCell ref="B14:J14"/>
    <mergeCell ref="G15:J15"/>
    <mergeCell ref="B16:C16"/>
    <mergeCell ref="G16:J17"/>
    <mergeCell ref="B17:C17"/>
    <mergeCell ref="B15:E15"/>
    <mergeCell ref="B11:J11"/>
    <mergeCell ref="B2:J2"/>
    <mergeCell ref="B4:J5"/>
    <mergeCell ref="B7:J10"/>
    <mergeCell ref="B6:J6"/>
    <mergeCell ref="B3:J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2"/>
  <sheetViews>
    <sheetView showGridLines="0" topLeftCell="A4" zoomScaleNormal="100" workbookViewId="0">
      <selection activeCell="F20" sqref="F20"/>
    </sheetView>
  </sheetViews>
  <sheetFormatPr baseColWidth="10" defaultColWidth="3.109375" defaultRowHeight="16.8" outlineLevelRow="3"/>
  <cols>
    <col min="1" max="2" width="3" style="45" customWidth="1"/>
    <col min="3" max="4" width="3" style="70" customWidth="1"/>
    <col min="5" max="5" width="47.44140625" style="59" customWidth="1"/>
    <col min="6" max="6" width="19.6640625" style="59" customWidth="1"/>
    <col min="7" max="7" width="23.88671875" style="71" customWidth="1"/>
    <col min="8" max="8" width="23.5546875" style="71" customWidth="1"/>
    <col min="9" max="10" width="11.6640625" style="72" customWidth="1"/>
    <col min="11" max="11" width="13.109375" style="46" customWidth="1"/>
    <col min="12" max="12" width="7.109375" style="46" customWidth="1"/>
    <col min="13" max="13" width="13.33203125" style="46" customWidth="1"/>
    <col min="14" max="14" width="36.6640625" style="23" customWidth="1"/>
    <col min="15" max="16384" width="3.109375" style="45"/>
  </cols>
  <sheetData>
    <row r="2" spans="1:15" ht="13.95" customHeight="1">
      <c r="A2" s="154" t="s">
        <v>25</v>
      </c>
      <c r="B2" s="154"/>
      <c r="C2" s="154"/>
      <c r="D2" s="154"/>
      <c r="E2" s="154"/>
      <c r="F2" s="154"/>
      <c r="G2" s="154"/>
      <c r="H2" s="154"/>
      <c r="I2" s="154"/>
      <c r="J2" s="154"/>
      <c r="K2" s="154"/>
      <c r="L2" s="22"/>
      <c r="M2" s="22"/>
      <c r="N2" s="22"/>
    </row>
    <row r="3" spans="1:15" ht="21" customHeight="1">
      <c r="A3" s="154"/>
      <c r="B3" s="154"/>
      <c r="C3" s="154"/>
      <c r="D3" s="154"/>
      <c r="E3" s="154"/>
      <c r="F3" s="154"/>
      <c r="G3" s="154"/>
      <c r="H3" s="154"/>
      <c r="I3" s="154"/>
      <c r="J3" s="154"/>
      <c r="K3" s="154"/>
      <c r="L3" s="22"/>
      <c r="M3" s="22"/>
      <c r="N3" s="22"/>
    </row>
    <row r="4" spans="1:15" ht="18.75" customHeight="1">
      <c r="A4" s="154"/>
      <c r="B4" s="154"/>
      <c r="C4" s="154"/>
      <c r="D4" s="154"/>
      <c r="E4" s="154"/>
      <c r="F4" s="154"/>
      <c r="G4" s="154"/>
      <c r="H4" s="154"/>
      <c r="I4" s="154"/>
      <c r="J4" s="154"/>
      <c r="K4" s="154"/>
      <c r="L4" s="22"/>
      <c r="M4" s="22"/>
      <c r="N4" s="22"/>
    </row>
    <row r="5" spans="1:15">
      <c r="A5" s="154"/>
      <c r="B5" s="154"/>
      <c r="C5" s="154"/>
      <c r="D5" s="154"/>
      <c r="E5" s="154"/>
      <c r="F5" s="154"/>
      <c r="G5" s="154"/>
      <c r="H5" s="154"/>
      <c r="I5" s="154"/>
      <c r="J5" s="154"/>
      <c r="K5" s="154"/>
    </row>
    <row r="6" spans="1:15" ht="13.8">
      <c r="A6" s="24"/>
      <c r="B6" s="24"/>
      <c r="C6" s="73"/>
      <c r="D6" s="73"/>
      <c r="E6" s="55"/>
      <c r="F6" s="55"/>
      <c r="G6" s="56"/>
      <c r="H6" s="56"/>
      <c r="I6" s="53"/>
      <c r="J6" s="53"/>
      <c r="K6" s="17"/>
      <c r="L6" s="17"/>
      <c r="M6" s="17"/>
      <c r="N6" s="18"/>
    </row>
    <row r="7" spans="1:15" s="27" customFormat="1" ht="25.5" customHeight="1">
      <c r="A7" s="25" t="s">
        <v>9</v>
      </c>
      <c r="B7" s="25"/>
      <c r="C7" s="74"/>
      <c r="D7" s="74"/>
      <c r="E7" s="57" t="s">
        <v>26</v>
      </c>
      <c r="F7" s="57" t="s">
        <v>2</v>
      </c>
      <c r="G7" s="58" t="s">
        <v>3</v>
      </c>
      <c r="H7" s="58" t="s">
        <v>5</v>
      </c>
      <c r="I7" s="57" t="s">
        <v>8</v>
      </c>
      <c r="J7" s="57" t="s">
        <v>53</v>
      </c>
      <c r="K7" s="20" t="s">
        <v>4</v>
      </c>
      <c r="L7" s="19"/>
      <c r="M7" s="19"/>
      <c r="N7" s="26"/>
    </row>
    <row r="8" spans="1:15" ht="15.75" customHeight="1">
      <c r="B8" s="21"/>
      <c r="F8" s="60"/>
      <c r="G8" s="61"/>
      <c r="H8" s="61"/>
      <c r="I8" s="62"/>
      <c r="J8" s="62"/>
      <c r="K8" s="114">
        <v>0.55000000000000004</v>
      </c>
      <c r="L8" s="21"/>
      <c r="M8" s="21"/>
      <c r="O8" s="46"/>
    </row>
    <row r="9" spans="1:15" s="51" customFormat="1" ht="18.899999999999999" customHeight="1">
      <c r="A9" s="48"/>
      <c r="B9" s="31" t="s">
        <v>46</v>
      </c>
      <c r="C9" s="75"/>
      <c r="D9" s="75"/>
      <c r="E9" s="63"/>
      <c r="F9" s="64"/>
      <c r="G9" s="52">
        <v>42394</v>
      </c>
      <c r="H9" s="52">
        <v>42839</v>
      </c>
      <c r="I9" s="65">
        <f>+H9-G9</f>
        <v>445</v>
      </c>
      <c r="J9" s="65">
        <f>+J10+J18+J25+J32</f>
        <v>130</v>
      </c>
      <c r="K9" s="49"/>
      <c r="L9" s="43"/>
      <c r="M9" s="44"/>
      <c r="N9" s="50"/>
    </row>
    <row r="10" spans="1:15" s="37" customFormat="1" ht="57" customHeight="1" outlineLevel="1">
      <c r="A10" s="102"/>
      <c r="B10" s="95"/>
      <c r="C10" s="96" t="s">
        <v>35</v>
      </c>
      <c r="D10" s="96"/>
      <c r="E10" s="97"/>
      <c r="F10" s="98" t="s">
        <v>106</v>
      </c>
      <c r="G10" s="99">
        <v>42394</v>
      </c>
      <c r="H10" s="99">
        <v>42395</v>
      </c>
      <c r="I10" s="107">
        <f>+H10-G10</f>
        <v>1</v>
      </c>
      <c r="J10" s="100">
        <v>2</v>
      </c>
      <c r="K10" s="101">
        <f>+K11+K15</f>
        <v>1.0009999999999999</v>
      </c>
      <c r="L10" s="34"/>
      <c r="M10" s="35"/>
      <c r="N10" s="36"/>
    </row>
    <row r="11" spans="1:15" s="37" customFormat="1" ht="13.2" outlineLevel="2">
      <c r="A11" s="32"/>
      <c r="B11" s="32"/>
      <c r="C11" s="77"/>
      <c r="D11" s="78" t="s">
        <v>36</v>
      </c>
      <c r="E11" s="66"/>
      <c r="F11" s="41"/>
      <c r="G11" s="42">
        <v>42394</v>
      </c>
      <c r="H11" s="42">
        <v>42394</v>
      </c>
      <c r="I11" s="121">
        <f>+H11-G11</f>
        <v>0</v>
      </c>
      <c r="J11" s="53">
        <v>1</v>
      </c>
      <c r="K11" s="113">
        <f>+K12+K13+K14</f>
        <v>0.501</v>
      </c>
      <c r="L11" s="34"/>
      <c r="M11" s="35"/>
      <c r="N11" s="36"/>
    </row>
    <row r="12" spans="1:15" s="37" customFormat="1" ht="13.2" outlineLevel="3">
      <c r="A12" s="32"/>
      <c r="B12" s="32"/>
      <c r="C12" s="77"/>
      <c r="D12" s="77"/>
      <c r="E12" s="67" t="s">
        <v>99</v>
      </c>
      <c r="F12" s="41"/>
      <c r="G12" s="42">
        <v>42394</v>
      </c>
      <c r="H12" s="42">
        <v>42394</v>
      </c>
      <c r="I12" s="121">
        <f t="shared" ref="I12:I17" si="0">+H12-G12</f>
        <v>0</v>
      </c>
      <c r="J12" s="53">
        <v>1</v>
      </c>
      <c r="K12" s="33">
        <v>0.16700000000000001</v>
      </c>
      <c r="L12" s="34"/>
      <c r="M12" s="35"/>
      <c r="N12" s="36"/>
    </row>
    <row r="13" spans="1:15" s="37" customFormat="1" ht="13.2" outlineLevel="3">
      <c r="A13" s="32"/>
      <c r="B13" s="32"/>
      <c r="C13" s="77"/>
      <c r="D13" s="77"/>
      <c r="E13" s="67" t="s">
        <v>37</v>
      </c>
      <c r="F13" s="41"/>
      <c r="G13" s="42">
        <v>42394</v>
      </c>
      <c r="H13" s="42">
        <v>42394</v>
      </c>
      <c r="I13" s="121">
        <f t="shared" si="0"/>
        <v>0</v>
      </c>
      <c r="J13" s="53">
        <v>1</v>
      </c>
      <c r="K13" s="33">
        <v>0.16700000000000001</v>
      </c>
      <c r="L13" s="34"/>
      <c r="M13" s="35"/>
      <c r="N13" s="36"/>
    </row>
    <row r="14" spans="1:15" s="37" customFormat="1" ht="13.2" outlineLevel="3">
      <c r="A14" s="32"/>
      <c r="B14" s="32"/>
      <c r="C14" s="77"/>
      <c r="D14" s="77"/>
      <c r="E14" s="66" t="s">
        <v>38</v>
      </c>
      <c r="F14" s="41"/>
      <c r="G14" s="42">
        <v>42394</v>
      </c>
      <c r="H14" s="42">
        <v>42394</v>
      </c>
      <c r="I14" s="121">
        <f t="shared" si="0"/>
        <v>0</v>
      </c>
      <c r="J14" s="53">
        <v>1</v>
      </c>
      <c r="K14" s="33">
        <v>0.16700000000000001</v>
      </c>
      <c r="L14" s="34"/>
      <c r="M14" s="35"/>
      <c r="N14" s="36"/>
    </row>
    <row r="15" spans="1:15" s="37" customFormat="1" ht="13.2" outlineLevel="2">
      <c r="A15" s="32"/>
      <c r="B15" s="32"/>
      <c r="C15" s="66"/>
      <c r="D15" s="78" t="s">
        <v>39</v>
      </c>
      <c r="E15" s="66"/>
      <c r="F15" s="41"/>
      <c r="G15" s="42">
        <v>42394</v>
      </c>
      <c r="H15" s="42">
        <v>42395</v>
      </c>
      <c r="I15" s="121">
        <f t="shared" si="0"/>
        <v>1</v>
      </c>
      <c r="J15" s="53">
        <v>2</v>
      </c>
      <c r="K15" s="113">
        <f>+K16+K17</f>
        <v>0.5</v>
      </c>
      <c r="L15" s="34"/>
      <c r="M15" s="35"/>
      <c r="N15" s="36"/>
    </row>
    <row r="16" spans="1:15" s="37" customFormat="1" ht="13.2" outlineLevel="2">
      <c r="A16" s="32"/>
      <c r="B16" s="32"/>
      <c r="C16" s="77"/>
      <c r="D16" s="77"/>
      <c r="E16" s="67" t="s">
        <v>40</v>
      </c>
      <c r="F16" s="41"/>
      <c r="G16" s="42">
        <v>42394</v>
      </c>
      <c r="H16" s="42">
        <v>42395</v>
      </c>
      <c r="I16" s="121">
        <f t="shared" si="0"/>
        <v>1</v>
      </c>
      <c r="J16" s="53">
        <v>2</v>
      </c>
      <c r="K16" s="33">
        <v>0.25</v>
      </c>
      <c r="L16" s="34"/>
      <c r="M16" s="35"/>
      <c r="N16" s="36"/>
    </row>
    <row r="17" spans="1:14" s="37" customFormat="1" ht="13.2" outlineLevel="2">
      <c r="A17" s="32"/>
      <c r="B17" s="32"/>
      <c r="C17" s="77"/>
      <c r="D17" s="77"/>
      <c r="E17" s="67" t="s">
        <v>100</v>
      </c>
      <c r="F17" s="41"/>
      <c r="G17" s="42">
        <v>42395</v>
      </c>
      <c r="H17" s="42">
        <v>42395</v>
      </c>
      <c r="I17" s="121">
        <f t="shared" si="0"/>
        <v>0</v>
      </c>
      <c r="J17" s="53">
        <v>1</v>
      </c>
      <c r="K17" s="33">
        <v>0.25</v>
      </c>
      <c r="L17" s="34"/>
      <c r="M17" s="35"/>
      <c r="N17" s="36"/>
    </row>
    <row r="18" spans="1:14" s="37" customFormat="1" ht="39.6" outlineLevel="1">
      <c r="A18" s="32"/>
      <c r="B18" s="95"/>
      <c r="C18" s="96" t="s">
        <v>44</v>
      </c>
      <c r="D18" s="97"/>
      <c r="E18" s="97"/>
      <c r="F18" s="98" t="s">
        <v>106</v>
      </c>
      <c r="G18" s="99">
        <v>42396</v>
      </c>
      <c r="H18" s="99">
        <v>42403</v>
      </c>
      <c r="I18" s="107">
        <f>+H18-G18</f>
        <v>7</v>
      </c>
      <c r="J18" s="100">
        <v>6</v>
      </c>
      <c r="K18" s="101">
        <f>+SUM(K19:K24)</f>
        <v>1.002</v>
      </c>
      <c r="L18" s="34"/>
      <c r="M18" s="35"/>
      <c r="N18" s="36"/>
    </row>
    <row r="19" spans="1:14" s="37" customFormat="1" ht="26.4" outlineLevel="2">
      <c r="A19" s="32"/>
      <c r="B19" s="32"/>
      <c r="C19" s="77"/>
      <c r="D19" s="79"/>
      <c r="E19" s="68" t="s">
        <v>42</v>
      </c>
      <c r="F19" s="41"/>
      <c r="G19" s="42">
        <v>42396</v>
      </c>
      <c r="H19" s="42">
        <v>42396</v>
      </c>
      <c r="I19" s="121">
        <f>+H19-G19</f>
        <v>0</v>
      </c>
      <c r="J19" s="53">
        <v>1</v>
      </c>
      <c r="K19" s="33">
        <v>0.16700000000000001</v>
      </c>
      <c r="L19" s="34"/>
      <c r="M19" s="35"/>
      <c r="N19" s="36"/>
    </row>
    <row r="20" spans="1:14" s="37" customFormat="1" ht="26.4" outlineLevel="2">
      <c r="A20" s="32"/>
      <c r="B20" s="32"/>
      <c r="C20" s="77"/>
      <c r="D20" s="79"/>
      <c r="E20" s="68" t="s">
        <v>47</v>
      </c>
      <c r="F20" s="41"/>
      <c r="G20" s="42">
        <v>42397</v>
      </c>
      <c r="H20" s="42">
        <v>42397</v>
      </c>
      <c r="I20" s="121">
        <f t="shared" ref="I20:I24" si="1">+H20-G20</f>
        <v>0</v>
      </c>
      <c r="J20" s="53">
        <v>1</v>
      </c>
      <c r="K20" s="33">
        <v>0.16700000000000001</v>
      </c>
      <c r="L20" s="34"/>
      <c r="M20" s="35"/>
      <c r="N20" s="36"/>
    </row>
    <row r="21" spans="1:14" s="37" customFormat="1" ht="13.2" outlineLevel="2">
      <c r="A21" s="32"/>
      <c r="B21" s="32"/>
      <c r="C21" s="77"/>
      <c r="D21" s="79"/>
      <c r="E21" s="68" t="s">
        <v>48</v>
      </c>
      <c r="F21" s="41"/>
      <c r="G21" s="42">
        <v>42396</v>
      </c>
      <c r="H21" s="42">
        <v>42398</v>
      </c>
      <c r="I21" s="121">
        <f t="shared" si="1"/>
        <v>2</v>
      </c>
      <c r="J21" s="53">
        <v>3</v>
      </c>
      <c r="K21" s="33">
        <v>0.16700000000000001</v>
      </c>
      <c r="L21" s="34"/>
      <c r="M21" s="35"/>
      <c r="N21" s="36"/>
    </row>
    <row r="22" spans="1:14" s="37" customFormat="1" ht="13.2" outlineLevel="2">
      <c r="A22" s="32"/>
      <c r="B22" s="32"/>
      <c r="C22" s="77"/>
      <c r="D22" s="79"/>
      <c r="E22" s="68" t="s">
        <v>43</v>
      </c>
      <c r="F22" s="41"/>
      <c r="G22" s="42">
        <v>42401</v>
      </c>
      <c r="H22" s="42">
        <v>42401</v>
      </c>
      <c r="I22" s="121">
        <f t="shared" si="1"/>
        <v>0</v>
      </c>
      <c r="J22" s="53">
        <v>1</v>
      </c>
      <c r="K22" s="33">
        <v>0.16700000000000001</v>
      </c>
      <c r="L22" s="34"/>
      <c r="M22" s="35"/>
      <c r="N22" s="36"/>
    </row>
    <row r="23" spans="1:14" s="37" customFormat="1" ht="39.6" outlineLevel="2">
      <c r="A23" s="32"/>
      <c r="B23" s="32"/>
      <c r="C23" s="77"/>
      <c r="D23" s="79"/>
      <c r="E23" s="68" t="s">
        <v>49</v>
      </c>
      <c r="F23" s="41"/>
      <c r="G23" s="42">
        <v>42402</v>
      </c>
      <c r="H23" s="42">
        <v>42402</v>
      </c>
      <c r="I23" s="121">
        <f t="shared" si="1"/>
        <v>0</v>
      </c>
      <c r="J23" s="53">
        <v>1</v>
      </c>
      <c r="K23" s="33">
        <v>0.16700000000000001</v>
      </c>
      <c r="L23" s="34"/>
      <c r="M23" s="35"/>
      <c r="N23" s="36"/>
    </row>
    <row r="24" spans="1:14" s="37" customFormat="1" ht="26.4" outlineLevel="2">
      <c r="A24" s="32"/>
      <c r="B24" s="32"/>
      <c r="C24" s="66"/>
      <c r="D24" s="79"/>
      <c r="E24" s="68" t="s">
        <v>41</v>
      </c>
      <c r="F24" s="41"/>
      <c r="G24" s="42">
        <v>42402</v>
      </c>
      <c r="H24" s="42">
        <v>42403</v>
      </c>
      <c r="I24" s="121">
        <f t="shared" si="1"/>
        <v>1</v>
      </c>
      <c r="J24" s="53">
        <v>2</v>
      </c>
      <c r="K24" s="33">
        <v>0.16700000000000001</v>
      </c>
      <c r="L24" s="34"/>
      <c r="M24" s="35"/>
      <c r="N24" s="36"/>
    </row>
    <row r="25" spans="1:14" s="37" customFormat="1" ht="39.6" outlineLevel="1">
      <c r="A25" s="32"/>
      <c r="B25" s="95"/>
      <c r="C25" s="103" t="s">
        <v>45</v>
      </c>
      <c r="D25" s="104"/>
      <c r="E25" s="105"/>
      <c r="F25" s="98" t="s">
        <v>106</v>
      </c>
      <c r="G25" s="99">
        <v>42404</v>
      </c>
      <c r="H25" s="106">
        <v>42496</v>
      </c>
      <c r="I25" s="100">
        <f>+H25-G25</f>
        <v>92</v>
      </c>
      <c r="J25" s="100">
        <v>47</v>
      </c>
      <c r="K25" s="101">
        <f>+K26+K27+K28+K29+K30+K31</f>
        <v>1.002</v>
      </c>
      <c r="L25" s="34"/>
      <c r="M25" s="35"/>
      <c r="N25" s="36"/>
    </row>
    <row r="26" spans="1:14" s="37" customFormat="1" ht="13.2" outlineLevel="2">
      <c r="A26" s="32"/>
      <c r="B26" s="32"/>
      <c r="C26" s="66"/>
      <c r="D26" s="77"/>
      <c r="E26" s="67" t="s">
        <v>34</v>
      </c>
      <c r="F26" s="41"/>
      <c r="G26" s="42">
        <v>42404</v>
      </c>
      <c r="H26" s="42">
        <v>42405</v>
      </c>
      <c r="I26" s="121">
        <f>+H26-G26</f>
        <v>1</v>
      </c>
      <c r="J26" s="53">
        <v>2</v>
      </c>
      <c r="K26" s="33">
        <v>0.16700000000000001</v>
      </c>
      <c r="L26" s="34"/>
      <c r="M26" s="35"/>
      <c r="N26" s="36"/>
    </row>
    <row r="27" spans="1:14" s="37" customFormat="1" ht="26.4" outlineLevel="2">
      <c r="A27" s="32"/>
      <c r="B27" s="32"/>
      <c r="C27" s="76"/>
      <c r="D27" s="77"/>
      <c r="E27" s="68" t="s">
        <v>41</v>
      </c>
      <c r="F27" s="41"/>
      <c r="G27" s="42">
        <v>42405</v>
      </c>
      <c r="H27" s="42">
        <v>42405</v>
      </c>
      <c r="I27" s="121">
        <f t="shared" ref="I27:I31" si="2">+H27-G27</f>
        <v>0</v>
      </c>
      <c r="J27" s="53">
        <v>1</v>
      </c>
      <c r="K27" s="33">
        <v>0.16700000000000001</v>
      </c>
      <c r="L27" s="34"/>
      <c r="M27" s="35"/>
      <c r="N27" s="36"/>
    </row>
    <row r="28" spans="1:14" s="37" customFormat="1" ht="26.4" outlineLevel="2">
      <c r="A28" s="32"/>
      <c r="B28" s="32"/>
      <c r="C28" s="77"/>
      <c r="D28" s="77"/>
      <c r="E28" s="67" t="s">
        <v>50</v>
      </c>
      <c r="F28" s="41" t="s">
        <v>108</v>
      </c>
      <c r="G28" s="69">
        <v>42408</v>
      </c>
      <c r="H28" s="69">
        <v>42412</v>
      </c>
      <c r="I28" s="121">
        <f t="shared" si="2"/>
        <v>4</v>
      </c>
      <c r="J28" s="53">
        <v>5</v>
      </c>
      <c r="K28" s="33">
        <v>0.16700000000000001</v>
      </c>
      <c r="L28" s="34"/>
      <c r="M28" s="35"/>
      <c r="N28" s="36"/>
    </row>
    <row r="29" spans="1:14" s="37" customFormat="1" ht="13.2" outlineLevel="2">
      <c r="A29" s="32"/>
      <c r="B29" s="32"/>
      <c r="C29" s="77"/>
      <c r="D29" s="77"/>
      <c r="E29" s="67" t="s">
        <v>32</v>
      </c>
      <c r="F29" s="41"/>
      <c r="G29" s="69">
        <v>42457</v>
      </c>
      <c r="H29" s="69">
        <v>42459</v>
      </c>
      <c r="I29" s="121">
        <f t="shared" si="2"/>
        <v>2</v>
      </c>
      <c r="J29" s="53">
        <v>3</v>
      </c>
      <c r="K29" s="33">
        <v>0.16700000000000001</v>
      </c>
      <c r="L29" s="34"/>
      <c r="M29" s="35"/>
      <c r="N29" s="36"/>
    </row>
    <row r="30" spans="1:14" s="37" customFormat="1" ht="39.6" outlineLevel="2">
      <c r="A30" s="32"/>
      <c r="B30" s="32"/>
      <c r="C30" s="77"/>
      <c r="D30" s="77"/>
      <c r="E30" s="67" t="s">
        <v>52</v>
      </c>
      <c r="F30" s="41"/>
      <c r="G30" s="69">
        <v>42460</v>
      </c>
      <c r="H30" s="69">
        <v>42468</v>
      </c>
      <c r="I30" s="121">
        <f t="shared" si="2"/>
        <v>8</v>
      </c>
      <c r="J30" s="53">
        <v>7</v>
      </c>
      <c r="K30" s="33">
        <v>0.16700000000000001</v>
      </c>
      <c r="L30" s="34"/>
      <c r="M30" s="35"/>
      <c r="N30" s="36"/>
    </row>
    <row r="31" spans="1:14" s="37" customFormat="1" ht="26.4">
      <c r="A31" s="32"/>
      <c r="B31" s="32"/>
      <c r="C31" s="77"/>
      <c r="D31" s="77"/>
      <c r="E31" s="67" t="s">
        <v>110</v>
      </c>
      <c r="F31" s="41" t="s">
        <v>109</v>
      </c>
      <c r="G31" s="69">
        <v>42472</v>
      </c>
      <c r="H31" s="69">
        <v>42496</v>
      </c>
      <c r="I31" s="121">
        <f t="shared" si="2"/>
        <v>24</v>
      </c>
      <c r="J31" s="53">
        <v>40</v>
      </c>
      <c r="K31" s="33">
        <v>0.16700000000000001</v>
      </c>
      <c r="L31" s="34"/>
      <c r="M31" s="35"/>
      <c r="N31" s="36"/>
    </row>
    <row r="32" spans="1:14" s="51" customFormat="1" ht="26.4">
      <c r="A32" s="48"/>
      <c r="B32" s="108"/>
      <c r="C32" s="110" t="s">
        <v>51</v>
      </c>
      <c r="D32" s="95"/>
      <c r="E32" s="111"/>
      <c r="F32" s="98" t="s">
        <v>107</v>
      </c>
      <c r="G32" s="112">
        <v>42736</v>
      </c>
      <c r="H32" s="112">
        <f>+H42</f>
        <v>42839</v>
      </c>
      <c r="I32" s="100">
        <f>+H32-G32</f>
        <v>103</v>
      </c>
      <c r="J32" s="100">
        <v>75</v>
      </c>
      <c r="K32" s="109">
        <v>0</v>
      </c>
      <c r="L32" s="43"/>
      <c r="M32" s="44"/>
      <c r="N32" s="50"/>
    </row>
    <row r="33" spans="1:32" s="51" customFormat="1" ht="15">
      <c r="A33" s="48"/>
      <c r="B33" s="115"/>
      <c r="C33" s="116"/>
      <c r="D33" s="102"/>
      <c r="E33" s="120" t="s">
        <v>113</v>
      </c>
      <c r="F33" s="41"/>
      <c r="G33" s="42">
        <v>42736</v>
      </c>
      <c r="H33" s="42">
        <v>42839</v>
      </c>
      <c r="I33" s="53">
        <f>+H33-G33</f>
        <v>103</v>
      </c>
      <c r="J33" s="53">
        <v>75</v>
      </c>
      <c r="K33" s="33">
        <v>0</v>
      </c>
      <c r="L33" s="43"/>
      <c r="M33" s="44"/>
      <c r="N33" s="50"/>
    </row>
    <row r="34" spans="1:32" s="51" customFormat="1" ht="15">
      <c r="A34" s="48"/>
      <c r="B34" s="115"/>
      <c r="C34" s="116"/>
      <c r="D34" s="102"/>
      <c r="E34" s="120" t="s">
        <v>114</v>
      </c>
      <c r="F34" s="41"/>
      <c r="G34" s="42">
        <v>42758</v>
      </c>
      <c r="H34" s="42">
        <v>42762</v>
      </c>
      <c r="I34" s="53">
        <f t="shared" ref="I34:I42" si="3">+H34-G34</f>
        <v>4</v>
      </c>
      <c r="J34" s="53">
        <v>5</v>
      </c>
      <c r="K34" s="33">
        <v>0</v>
      </c>
      <c r="L34" s="43"/>
      <c r="M34" s="44"/>
      <c r="N34" s="50"/>
    </row>
    <row r="35" spans="1:32" s="51" customFormat="1" ht="15">
      <c r="A35" s="48"/>
      <c r="B35" s="115"/>
      <c r="C35" s="116"/>
      <c r="D35" s="102"/>
      <c r="E35" s="120" t="s">
        <v>115</v>
      </c>
      <c r="F35" s="41"/>
      <c r="G35" s="42">
        <v>42736</v>
      </c>
      <c r="H35" s="42">
        <v>42762</v>
      </c>
      <c r="I35" s="53">
        <f t="shared" si="3"/>
        <v>26</v>
      </c>
      <c r="J35" s="53">
        <v>75</v>
      </c>
      <c r="K35" s="33">
        <v>0</v>
      </c>
      <c r="L35" s="43"/>
      <c r="M35" s="44"/>
      <c r="N35" s="50"/>
    </row>
    <row r="36" spans="1:32" s="51" customFormat="1" ht="15">
      <c r="A36" s="48"/>
      <c r="B36" s="115"/>
      <c r="C36" s="116"/>
      <c r="D36" s="102"/>
      <c r="E36" s="120" t="s">
        <v>116</v>
      </c>
      <c r="F36" s="41"/>
      <c r="G36" s="42">
        <v>42736</v>
      </c>
      <c r="H36" s="42">
        <v>42811</v>
      </c>
      <c r="I36" s="53">
        <f t="shared" si="3"/>
        <v>75</v>
      </c>
      <c r="J36" s="53">
        <v>65</v>
      </c>
      <c r="K36" s="33">
        <v>0</v>
      </c>
      <c r="L36" s="43"/>
      <c r="M36" s="44"/>
      <c r="N36" s="50"/>
    </row>
    <row r="37" spans="1:32" s="51" customFormat="1" ht="15">
      <c r="A37" s="48"/>
      <c r="B37" s="115"/>
      <c r="C37" s="116"/>
      <c r="D37" s="102"/>
      <c r="E37" s="120" t="s">
        <v>117</v>
      </c>
      <c r="F37" s="41"/>
      <c r="G37" s="42">
        <v>42821</v>
      </c>
      <c r="H37" s="42">
        <v>42825</v>
      </c>
      <c r="I37" s="53">
        <f>+H37-G37</f>
        <v>4</v>
      </c>
      <c r="J37" s="53">
        <v>5</v>
      </c>
      <c r="K37" s="33">
        <v>0</v>
      </c>
      <c r="L37" s="43"/>
      <c r="M37" s="44"/>
      <c r="N37" s="50"/>
    </row>
    <row r="38" spans="1:32" s="51" customFormat="1" ht="15">
      <c r="A38" s="48"/>
      <c r="B38" s="115"/>
      <c r="C38" s="116"/>
      <c r="D38" s="102"/>
      <c r="E38" s="120" t="s">
        <v>118</v>
      </c>
      <c r="F38" s="41"/>
      <c r="G38" s="42">
        <v>42807</v>
      </c>
      <c r="H38" s="42">
        <v>42811</v>
      </c>
      <c r="I38" s="53">
        <f t="shared" si="3"/>
        <v>4</v>
      </c>
      <c r="J38" s="53">
        <v>5</v>
      </c>
      <c r="K38" s="33">
        <v>0</v>
      </c>
      <c r="L38" s="43"/>
      <c r="M38" s="44"/>
      <c r="N38" s="50"/>
    </row>
    <row r="39" spans="1:32" s="51" customFormat="1" ht="15">
      <c r="A39" s="48"/>
      <c r="B39" s="115"/>
      <c r="C39" s="116"/>
      <c r="D39" s="102"/>
      <c r="E39" s="120" t="s">
        <v>119</v>
      </c>
      <c r="F39" s="41"/>
      <c r="G39" s="42">
        <v>42821</v>
      </c>
      <c r="H39" s="42">
        <v>42832</v>
      </c>
      <c r="I39" s="53">
        <f t="shared" si="3"/>
        <v>11</v>
      </c>
      <c r="J39" s="53">
        <v>10</v>
      </c>
      <c r="K39" s="33">
        <v>0</v>
      </c>
      <c r="L39" s="43"/>
      <c r="M39" s="44"/>
      <c r="N39" s="50"/>
    </row>
    <row r="40" spans="1:32" s="51" customFormat="1" ht="15">
      <c r="A40" s="48"/>
      <c r="B40" s="115"/>
      <c r="C40" s="116"/>
      <c r="D40" s="102"/>
      <c r="E40" s="120" t="s">
        <v>120</v>
      </c>
      <c r="F40" s="41"/>
      <c r="G40" s="42">
        <v>42807</v>
      </c>
      <c r="H40" s="42">
        <v>42818</v>
      </c>
      <c r="I40" s="53">
        <f t="shared" si="3"/>
        <v>11</v>
      </c>
      <c r="J40" s="53">
        <v>10</v>
      </c>
      <c r="K40" s="33">
        <v>0</v>
      </c>
      <c r="L40" s="43"/>
      <c r="M40" s="44"/>
      <c r="N40" s="50"/>
    </row>
    <row r="41" spans="1:32" s="51" customFormat="1" ht="15">
      <c r="A41" s="48"/>
      <c r="B41" s="115"/>
      <c r="C41" s="116"/>
      <c r="D41" s="102"/>
      <c r="E41" s="120" t="s">
        <v>121</v>
      </c>
      <c r="F41" s="41"/>
      <c r="G41" s="42">
        <v>42807</v>
      </c>
      <c r="H41" s="42">
        <v>42818</v>
      </c>
      <c r="I41" s="53">
        <f t="shared" si="3"/>
        <v>11</v>
      </c>
      <c r="J41" s="53">
        <v>10</v>
      </c>
      <c r="K41" s="33">
        <v>0</v>
      </c>
      <c r="L41" s="43"/>
      <c r="M41" s="44"/>
      <c r="N41" s="50"/>
    </row>
    <row r="42" spans="1:32" s="51" customFormat="1" ht="15">
      <c r="A42" s="48"/>
      <c r="B42" s="115"/>
      <c r="C42" s="116"/>
      <c r="D42" s="102"/>
      <c r="E42" s="120" t="s">
        <v>122</v>
      </c>
      <c r="F42" s="41"/>
      <c r="G42" s="42">
        <v>42839</v>
      </c>
      <c r="H42" s="42">
        <v>42839</v>
      </c>
      <c r="I42" s="53">
        <f t="shared" si="3"/>
        <v>0</v>
      </c>
      <c r="J42" s="53">
        <v>1</v>
      </c>
      <c r="K42" s="33">
        <v>0</v>
      </c>
      <c r="L42" s="43"/>
      <c r="M42" s="44"/>
      <c r="N42" s="50"/>
    </row>
    <row r="43" spans="1:32" ht="13.8">
      <c r="E43" s="70"/>
      <c r="F43" s="70"/>
      <c r="G43" s="70"/>
      <c r="H43" s="70"/>
      <c r="I43" s="70"/>
      <c r="J43" s="70"/>
      <c r="K43" s="54"/>
      <c r="L43" s="54"/>
      <c r="M43" s="54"/>
      <c r="N43" s="54"/>
      <c r="O43" s="54"/>
      <c r="P43" s="54"/>
    </row>
    <row r="44" spans="1:32" ht="13.8">
      <c r="E44" s="70"/>
      <c r="F44" s="70"/>
      <c r="G44" s="70"/>
      <c r="H44" s="70"/>
      <c r="I44" s="70"/>
      <c r="J44" s="70"/>
      <c r="N44" s="47"/>
    </row>
    <row r="45" spans="1:32" ht="27" customHeight="1">
      <c r="E45" s="155" t="s">
        <v>27</v>
      </c>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7"/>
    </row>
    <row r="46" spans="1:32" ht="27" customHeight="1">
      <c r="E46" s="158"/>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60"/>
    </row>
    <row r="47" spans="1:32" ht="27" customHeight="1">
      <c r="E47" s="158"/>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60"/>
    </row>
    <row r="48" spans="1:32" ht="27" customHeight="1">
      <c r="E48" s="158"/>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60"/>
    </row>
    <row r="49" spans="5:32" ht="27" customHeight="1">
      <c r="E49" s="158"/>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60"/>
    </row>
    <row r="50" spans="5:32" ht="27" customHeight="1">
      <c r="E50" s="158"/>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60"/>
    </row>
    <row r="51" spans="5:32" ht="27" customHeight="1">
      <c r="E51" s="158"/>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60"/>
    </row>
    <row r="52" spans="5:32" ht="27" customHeight="1">
      <c r="E52" s="161"/>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3"/>
    </row>
  </sheetData>
  <mergeCells count="2">
    <mergeCell ref="A2:K5"/>
    <mergeCell ref="E45:AF52"/>
  </mergeCells>
  <conditionalFormatting sqref="K44:N44">
    <cfRule type="expression" dxfId="0" priority="4">
      <formula>TRUE</formula>
    </cfRule>
  </conditionalFormatting>
  <pageMargins left="0.45" right="0.45" top="0.5" bottom="0.5" header="0.3" footer="0.3"/>
  <pageSetup scale="4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4"/>
  <sheetViews>
    <sheetView tabSelected="1" topLeftCell="A4" workbookViewId="0">
      <selection activeCell="B8" sqref="B8:C8"/>
    </sheetView>
  </sheetViews>
  <sheetFormatPr baseColWidth="10" defaultColWidth="12.44140625" defaultRowHeight="15.6"/>
  <cols>
    <col min="1" max="1" width="12.44140625" style="1"/>
    <col min="2" max="2" width="33" style="10" customWidth="1"/>
    <col min="3" max="3" width="39.6640625" style="1" customWidth="1"/>
    <col min="4" max="4" width="39" style="1" customWidth="1"/>
    <col min="5" max="5" width="49.109375" style="1" customWidth="1"/>
    <col min="6" max="16384" width="12.44140625" style="1"/>
  </cols>
  <sheetData>
    <row r="1" spans="2:5">
      <c r="B1" s="175" t="s">
        <v>10</v>
      </c>
      <c r="C1" s="175"/>
      <c r="D1" s="175"/>
      <c r="E1" s="175"/>
    </row>
    <row r="2" spans="2:5" ht="16.2" thickBot="1">
      <c r="B2" s="176"/>
      <c r="C2" s="176"/>
      <c r="D2" s="176"/>
      <c r="E2" s="176"/>
    </row>
    <row r="3" spans="2:5" ht="186" customHeight="1">
      <c r="B3" s="2" t="s">
        <v>20</v>
      </c>
      <c r="C3" s="39" t="s">
        <v>92</v>
      </c>
      <c r="D3" s="3" t="s">
        <v>90</v>
      </c>
      <c r="E3" s="117">
        <v>42839</v>
      </c>
    </row>
    <row r="4" spans="2:5" ht="55.2">
      <c r="B4" s="4" t="s">
        <v>21</v>
      </c>
      <c r="C4" s="28" t="s">
        <v>111</v>
      </c>
      <c r="D4" s="5" t="s">
        <v>22</v>
      </c>
      <c r="E4" s="40" t="s">
        <v>105</v>
      </c>
    </row>
    <row r="5" spans="2:5" ht="81" customHeight="1">
      <c r="B5" s="6" t="s">
        <v>11</v>
      </c>
      <c r="C5" s="28" t="s">
        <v>91</v>
      </c>
      <c r="D5" s="5" t="s">
        <v>12</v>
      </c>
      <c r="E5" s="94" t="s">
        <v>104</v>
      </c>
    </row>
    <row r="6" spans="2:5" ht="75" customHeight="1">
      <c r="B6" s="6" t="s">
        <v>23</v>
      </c>
      <c r="C6" s="119">
        <v>42615</v>
      </c>
      <c r="D6" s="5" t="s">
        <v>13</v>
      </c>
      <c r="E6" s="118">
        <v>0.55000000000000004</v>
      </c>
    </row>
    <row r="7" spans="2:5" ht="75" customHeight="1" thickBot="1">
      <c r="B7" s="4" t="s">
        <v>29</v>
      </c>
      <c r="C7" s="38" t="s">
        <v>112</v>
      </c>
      <c r="D7" s="29" t="s">
        <v>30</v>
      </c>
      <c r="E7" s="30" t="s">
        <v>31</v>
      </c>
    </row>
    <row r="8" spans="2:5" ht="27" customHeight="1">
      <c r="B8" s="177" t="s">
        <v>14</v>
      </c>
      <c r="C8" s="178"/>
      <c r="D8" s="178" t="s">
        <v>15</v>
      </c>
      <c r="E8" s="179"/>
    </row>
    <row r="9" spans="2:5" ht="197.4" customHeight="1">
      <c r="B9" s="180" t="s">
        <v>125</v>
      </c>
      <c r="C9" s="181"/>
      <c r="D9" s="182" t="s">
        <v>124</v>
      </c>
      <c r="E9" s="183"/>
    </row>
    <row r="10" spans="2:5" ht="99" customHeight="1">
      <c r="B10" s="7" t="s">
        <v>33</v>
      </c>
      <c r="C10" s="8" t="s">
        <v>28</v>
      </c>
      <c r="D10" s="164" t="s">
        <v>16</v>
      </c>
      <c r="E10" s="165"/>
    </row>
    <row r="11" spans="2:5" ht="69.900000000000006" customHeight="1">
      <c r="B11" s="9" t="s">
        <v>17</v>
      </c>
      <c r="C11" s="8" t="s">
        <v>28</v>
      </c>
      <c r="D11" s="164" t="s">
        <v>16</v>
      </c>
      <c r="E11" s="165"/>
    </row>
    <row r="12" spans="2:5" ht="27" customHeight="1">
      <c r="B12" s="166" t="s">
        <v>18</v>
      </c>
      <c r="C12" s="167"/>
      <c r="D12" s="167"/>
      <c r="E12" s="168"/>
    </row>
    <row r="13" spans="2:5" ht="126" customHeight="1" thickBot="1">
      <c r="B13" s="169" t="s">
        <v>123</v>
      </c>
      <c r="C13" s="170"/>
      <c r="D13" s="170"/>
      <c r="E13" s="171"/>
    </row>
    <row r="14" spans="2:5" ht="33" customHeight="1" thickBot="1">
      <c r="B14" s="172" t="s">
        <v>19</v>
      </c>
      <c r="C14" s="173"/>
      <c r="D14" s="173"/>
      <c r="E14" s="174"/>
    </row>
  </sheetData>
  <mergeCells count="10">
    <mergeCell ref="D11:E11"/>
    <mergeCell ref="B12:E12"/>
    <mergeCell ref="B13:E13"/>
    <mergeCell ref="B14:E14"/>
    <mergeCell ref="B1:E2"/>
    <mergeCell ref="B8:C8"/>
    <mergeCell ref="D8:E8"/>
    <mergeCell ref="B9:C9"/>
    <mergeCell ref="D9:E9"/>
    <mergeCell ref="D10:E10"/>
  </mergeCells>
  <pageMargins left="0.75" right="0.75" top="1" bottom="1" header="0.5" footer="0.5"/>
  <pageSetup scale="61" orientation="portrait" horizontalDpi="1200" verticalDpi="12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Grupos Vinculados</vt:lpstr>
      <vt:lpstr>I parte</vt:lpstr>
      <vt:lpstr>II parte</vt:lpstr>
      <vt:lpstr>seguimiento</vt:lpstr>
    </vt:vector>
  </TitlesOfParts>
  <Company>Ministerio de Economía, Industria y Comercio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Gabriela Amador Mata</cp:lastModifiedBy>
  <cp:lastPrinted>2010-11-30T15:49:51Z</cp:lastPrinted>
  <dcterms:created xsi:type="dcterms:W3CDTF">2010-11-15T21:21:09Z</dcterms:created>
  <dcterms:modified xsi:type="dcterms:W3CDTF">2016-09-02T16:25:09Z</dcterms:modified>
</cp:coreProperties>
</file>