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66925"/>
  <mc:AlternateContent xmlns:mc="http://schemas.openxmlformats.org/markup-compatibility/2006">
    <mc:Choice Requires="x15">
      <x15ac:absPath xmlns:x15ac="http://schemas.microsoft.com/office/spreadsheetml/2010/11/ac" url="H:\8. PRESUPUESTO\Presupuesto 2024\Formulación\"/>
    </mc:Choice>
  </mc:AlternateContent>
  <xr:revisionPtr revIDLastSave="0" documentId="13_ncr:1_{4DF7ECA2-DA6D-4181-85BF-6DF1E25686E9}" xr6:coauthVersionLast="47" xr6:coauthVersionMax="47" xr10:uidLastSave="{00000000-0000-0000-0000-000000000000}"/>
  <workbookProtection workbookAlgorithmName="SHA-512" workbookHashValue="yMX8OprQ1IgeIs18qHRB1TEPvEGZpS2cKjXotnWpEoLTdYdzXFuQbPnfHFbhLVEz0TfLGrmWdt8NEYd7ktizzQ==" workbookSaltValue="fUhoi+5CWnlCDcOcEzIGvQ==" workbookSpinCount="100000" lockStructure="1"/>
  <bookViews>
    <workbookView xWindow="-120" yWindow="-120" windowWidth="29040" windowHeight="17640" firstSheet="1" activeTab="1" xr2:uid="{00000000-000D-0000-FFFF-FFFF00000000}"/>
  </bookViews>
  <sheets>
    <sheet name="PRESUPUESTO 2021" sheetId="2" state="hidden" r:id="rId1"/>
    <sheet name="Matriz de Consultas" sheetId="1" r:id="rId2"/>
  </sheets>
  <definedNames>
    <definedName name="_xlnm._FilterDatabase" localSheetId="1" hidden="1">'Matriz de Consultas'!$B$7:$H$79</definedName>
    <definedName name="_xlnm._FilterDatabase" localSheetId="0" hidden="1">'PRESUPUESTO 2021'!$B$5:$Q$87</definedName>
    <definedName name="_xlnm.Print_Area" localSheetId="1">'Matriz de Consultas'!$B$8:$H$79</definedName>
    <definedName name="_xlnm.Print_Area" localSheetId="0">'PRESUPUESTO 2021'!$B$6:$I$88</definedName>
    <definedName name="base" localSheetId="0">#REF!</definedName>
    <definedName name="base">#REF!</definedName>
    <definedName name="pro" localSheetId="0">#REF!</definedName>
    <definedName name="pro">#REF!</definedName>
    <definedName name="_xlnm.Print_Titles" localSheetId="1">'Matriz de Consultas'!$3:$7</definedName>
    <definedName name="_xlnm.Print_Titles" localSheetId="0">'PRESUPUESTO 2021'!$1:$5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9" i="1" l="1"/>
  <c r="H72" i="1"/>
  <c r="H26" i="1"/>
  <c r="H25" i="1"/>
  <c r="H24" i="1"/>
  <c r="H23" i="1"/>
  <c r="H22" i="1"/>
  <c r="H21" i="1"/>
  <c r="H20" i="1"/>
  <c r="H19" i="1"/>
  <c r="H18" i="1"/>
  <c r="H17" i="1"/>
  <c r="H16" i="1"/>
  <c r="H15" i="1"/>
  <c r="H14" i="1"/>
  <c r="H13" i="1"/>
  <c r="H12" i="1"/>
  <c r="H11" i="1"/>
  <c r="H10" i="1"/>
  <c r="H9" i="1"/>
  <c r="F55" i="1"/>
  <c r="E55" i="1"/>
  <c r="G55" i="1"/>
  <c r="F27" i="1" l="1"/>
  <c r="G60" i="1"/>
  <c r="G58" i="1"/>
  <c r="G33" i="1"/>
  <c r="H73" i="1" l="1"/>
  <c r="G72" i="1"/>
  <c r="G70" i="1"/>
  <c r="G76" i="1"/>
  <c r="G73" i="1"/>
  <c r="F69" i="1"/>
  <c r="E69" i="1"/>
  <c r="F77" i="1"/>
  <c r="F67" i="1"/>
  <c r="G50" i="1"/>
  <c r="H50" i="1"/>
  <c r="F8" i="1" l="1"/>
  <c r="F79" i="1" s="1"/>
  <c r="G78" i="1" l="1"/>
  <c r="G77" i="1"/>
  <c r="I87" i="2" l="1"/>
  <c r="H87" i="2"/>
  <c r="I86" i="2"/>
  <c r="H86" i="2"/>
  <c r="I85" i="2"/>
  <c r="H85" i="2"/>
  <c r="I84" i="2"/>
  <c r="H84" i="2"/>
  <c r="I83" i="2"/>
  <c r="H83" i="2"/>
  <c r="I82" i="2"/>
  <c r="H82" i="2"/>
  <c r="H81" i="2" s="1"/>
  <c r="G81" i="2"/>
  <c r="F81" i="2"/>
  <c r="I80" i="2"/>
  <c r="H80" i="2"/>
  <c r="I79" i="2"/>
  <c r="H79" i="2"/>
  <c r="I77" i="2"/>
  <c r="H77" i="2"/>
  <c r="H76" i="2"/>
  <c r="G76" i="2"/>
  <c r="F76" i="2"/>
  <c r="I76" i="2" s="1"/>
  <c r="I75" i="2"/>
  <c r="H75" i="2"/>
  <c r="I74" i="2"/>
  <c r="H74" i="2"/>
  <c r="I73" i="2"/>
  <c r="H73" i="2"/>
  <c r="I72" i="2"/>
  <c r="H72" i="2"/>
  <c r="I71" i="2"/>
  <c r="H71" i="2"/>
  <c r="I70" i="2"/>
  <c r="H70" i="2"/>
  <c r="I69" i="2"/>
  <c r="H69" i="2"/>
  <c r="I68" i="2"/>
  <c r="H68" i="2"/>
  <c r="I67" i="2"/>
  <c r="H67" i="2"/>
  <c r="I66" i="2"/>
  <c r="H66" i="2"/>
  <c r="I65" i="2"/>
  <c r="H65" i="2"/>
  <c r="I64" i="2"/>
  <c r="H64" i="2"/>
  <c r="I63" i="2"/>
  <c r="H63" i="2"/>
  <c r="I62" i="2"/>
  <c r="H62" i="2"/>
  <c r="I61" i="2"/>
  <c r="H61" i="2"/>
  <c r="H60" i="2"/>
  <c r="G60" i="2"/>
  <c r="F60" i="2"/>
  <c r="I59" i="2"/>
  <c r="H59" i="2"/>
  <c r="I58" i="2"/>
  <c r="H58" i="2"/>
  <c r="I57" i="2"/>
  <c r="H57" i="2"/>
  <c r="I56" i="2"/>
  <c r="H56" i="2"/>
  <c r="I55" i="2"/>
  <c r="H55" i="2"/>
  <c r="I54" i="2"/>
  <c r="H54" i="2"/>
  <c r="I53" i="2"/>
  <c r="H53" i="2"/>
  <c r="I52" i="2"/>
  <c r="H52" i="2"/>
  <c r="I51" i="2"/>
  <c r="H51" i="2"/>
  <c r="I50" i="2"/>
  <c r="H50" i="2"/>
  <c r="I49" i="2"/>
  <c r="H49" i="2"/>
  <c r="I48" i="2"/>
  <c r="H48" i="2"/>
  <c r="I47" i="2"/>
  <c r="H47" i="2"/>
  <c r="I46" i="2"/>
  <c r="H46" i="2"/>
  <c r="I45" i="2"/>
  <c r="H45" i="2"/>
  <c r="I44" i="2"/>
  <c r="H44" i="2"/>
  <c r="I42" i="2"/>
  <c r="H42" i="2"/>
  <c r="I40" i="2"/>
  <c r="H40" i="2"/>
  <c r="I39" i="2"/>
  <c r="H39" i="2"/>
  <c r="I37" i="2"/>
  <c r="H37" i="2"/>
  <c r="I36" i="2"/>
  <c r="H36" i="2"/>
  <c r="I33" i="2"/>
  <c r="H33" i="2"/>
  <c r="I32" i="2"/>
  <c r="H32" i="2"/>
  <c r="H26" i="2" s="1"/>
  <c r="I30" i="2"/>
  <c r="H30" i="2"/>
  <c r="I29" i="2"/>
  <c r="H29" i="2"/>
  <c r="I28" i="2"/>
  <c r="H28" i="2"/>
  <c r="G26" i="2"/>
  <c r="I26" i="2" s="1"/>
  <c r="F26" i="2"/>
  <c r="I25" i="2"/>
  <c r="H25" i="2"/>
  <c r="I24" i="2"/>
  <c r="H24" i="2"/>
  <c r="I23" i="2"/>
  <c r="H23" i="2"/>
  <c r="I22" i="2"/>
  <c r="H22" i="2"/>
  <c r="I21" i="2"/>
  <c r="H21" i="2"/>
  <c r="I20" i="2"/>
  <c r="H20" i="2"/>
  <c r="I19" i="2"/>
  <c r="H19" i="2"/>
  <c r="I18" i="2"/>
  <c r="H18" i="2"/>
  <c r="I17" i="2"/>
  <c r="H17" i="2"/>
  <c r="I16" i="2"/>
  <c r="H16" i="2"/>
  <c r="I15" i="2"/>
  <c r="H15" i="2"/>
  <c r="I14" i="2"/>
  <c r="H14" i="2"/>
  <c r="I13" i="2"/>
  <c r="H13" i="2"/>
  <c r="I12" i="2"/>
  <c r="H12" i="2"/>
  <c r="I11" i="2"/>
  <c r="H11" i="2"/>
  <c r="I10" i="2"/>
  <c r="H10" i="2"/>
  <c r="I9" i="2"/>
  <c r="H9" i="2"/>
  <c r="I7" i="2"/>
  <c r="I6" i="2" s="1"/>
  <c r="H7" i="2"/>
  <c r="H6" i="2"/>
  <c r="G6" i="2"/>
  <c r="F6" i="2"/>
  <c r="I81" i="2" l="1"/>
  <c r="I60" i="2"/>
  <c r="G10" i="1"/>
  <c r="E67" i="1"/>
  <c r="E8" i="1"/>
  <c r="H8" i="1" s="1"/>
  <c r="E27" i="1"/>
  <c r="H37" i="1"/>
  <c r="G37" i="1"/>
  <c r="G34" i="1"/>
  <c r="G35" i="1"/>
  <c r="G41" i="1"/>
  <c r="H41" i="1"/>
  <c r="G40" i="1"/>
  <c r="H40" i="1"/>
  <c r="H35" i="1"/>
  <c r="H34" i="1"/>
  <c r="G31" i="1"/>
  <c r="H31" i="1"/>
  <c r="G28" i="1"/>
  <c r="G8" i="1" l="1"/>
  <c r="H76" i="1"/>
  <c r="H75" i="1"/>
  <c r="G75" i="1"/>
  <c r="H74" i="1"/>
  <c r="G74" i="1"/>
  <c r="H71" i="1"/>
  <c r="G71" i="1"/>
  <c r="H70" i="1"/>
  <c r="H68" i="1"/>
  <c r="G68" i="1"/>
  <c r="G67" i="1" s="1"/>
  <c r="H66" i="1"/>
  <c r="G66" i="1"/>
  <c r="H65" i="1"/>
  <c r="G65" i="1"/>
  <c r="H64" i="1"/>
  <c r="G64" i="1"/>
  <c r="H63" i="1"/>
  <c r="G63" i="1"/>
  <c r="H62" i="1"/>
  <c r="G62" i="1"/>
  <c r="H61" i="1"/>
  <c r="G61" i="1"/>
  <c r="H59" i="1"/>
  <c r="G59" i="1"/>
  <c r="H57" i="1"/>
  <c r="G57" i="1"/>
  <c r="H56" i="1"/>
  <c r="G56" i="1"/>
  <c r="H54" i="1"/>
  <c r="G54" i="1"/>
  <c r="H53" i="1"/>
  <c r="G53" i="1"/>
  <c r="H52" i="1"/>
  <c r="G52" i="1"/>
  <c r="H51" i="1"/>
  <c r="G51" i="1"/>
  <c r="H49" i="1"/>
  <c r="G49" i="1"/>
  <c r="H48" i="1"/>
  <c r="G48" i="1"/>
  <c r="H47" i="1"/>
  <c r="G47" i="1"/>
  <c r="H46" i="1"/>
  <c r="G46" i="1"/>
  <c r="H45" i="1"/>
  <c r="G45" i="1"/>
  <c r="H44" i="1"/>
  <c r="G44" i="1"/>
  <c r="H43" i="1"/>
  <c r="G43" i="1"/>
  <c r="H42" i="1"/>
  <c r="G42" i="1"/>
  <c r="H39" i="1"/>
  <c r="G39" i="1"/>
  <c r="H38" i="1"/>
  <c r="G38" i="1"/>
  <c r="H36" i="1"/>
  <c r="G36" i="1"/>
  <c r="H32" i="1"/>
  <c r="G32" i="1"/>
  <c r="H30" i="1"/>
  <c r="G30" i="1"/>
  <c r="H29" i="1"/>
  <c r="G29" i="1"/>
  <c r="G26" i="1"/>
  <c r="G25" i="1"/>
  <c r="G24" i="1"/>
  <c r="G23" i="1"/>
  <c r="G22" i="1"/>
  <c r="G21" i="1"/>
  <c r="G20" i="1"/>
  <c r="G19" i="1"/>
  <c r="G18" i="1"/>
  <c r="G17" i="1"/>
  <c r="G16" i="1"/>
  <c r="G15" i="1"/>
  <c r="G14" i="1"/>
  <c r="G13" i="1"/>
  <c r="G12" i="1"/>
  <c r="G11" i="1"/>
  <c r="G69" i="1" l="1"/>
  <c r="H55" i="1"/>
  <c r="H67" i="1"/>
  <c r="E79" i="1"/>
  <c r="G27" i="1"/>
  <c r="H69" i="1"/>
  <c r="H27" i="1"/>
  <c r="H79" i="1" l="1"/>
  <c r="G79" i="1"/>
</calcChain>
</file>

<file path=xl/sharedStrings.xml><?xml version="1.0" encoding="utf-8"?>
<sst xmlns="http://schemas.openxmlformats.org/spreadsheetml/2006/main" count="950" uniqueCount="567">
  <si>
    <t>CÓDIGO</t>
  </si>
  <si>
    <t>OBJETO DEL GASTO</t>
  </si>
  <si>
    <t>DETALLE *</t>
  </si>
  <si>
    <r>
      <t xml:space="preserve">PRESUPUESTO AÑO
</t>
    </r>
    <r>
      <rPr>
        <b/>
        <sz val="12"/>
        <rFont val="Arial"/>
        <family val="2"/>
      </rPr>
      <t>2021</t>
    </r>
  </si>
  <si>
    <r>
      <t xml:space="preserve">PRESUPUESTO AÑO
</t>
    </r>
    <r>
      <rPr>
        <b/>
        <sz val="12"/>
        <rFont val="Arial"/>
        <family val="2"/>
      </rPr>
      <t>2020</t>
    </r>
  </si>
  <si>
    <t>DIFERENCIA ABSOLUTA</t>
  </si>
  <si>
    <t>VARIACIÓN 
PORCENTUAL</t>
  </si>
  <si>
    <t>0</t>
  </si>
  <si>
    <t>REMUNERACIONES</t>
  </si>
  <si>
    <t>0.01.01</t>
  </si>
  <si>
    <t>Remuneraciones</t>
  </si>
  <si>
    <t>Remuneración básica o salario base que se otorga al personal, permanente o interino por la prestación de servicios, de acuerdo con la naturaleza del trabajo, grado de especialización y la responsabilidad asignada al puesto o nivel jerárquico correspondiente, con sujeción a las regulaciones de las leyes laborales vigentes.</t>
  </si>
  <si>
    <t>0.02.01</t>
  </si>
  <si>
    <t xml:space="preserve">Tiempo extraordinario </t>
  </si>
  <si>
    <t>Retribución eventual al personal que presta sus servicios en horas que exceden su jornada ordinaria de trabajo, cuando circunstancias o situaciones de naturaleza extraordinaria de la entidad así lo requieran, ajustándose a las disposiciones legales y técnicas vigentes.</t>
  </si>
  <si>
    <t>0.02.02</t>
  </si>
  <si>
    <t>Recargo de funciones</t>
  </si>
  <si>
    <t>Diferencias salariales que se reconocen a los funcionarios en forma adicional a su salario habitual, que se derivan del reconocimiento por asumir en forma temporal los deberes y responsabilidades de un cargo de nivel superior por ausencia de su titular.</t>
  </si>
  <si>
    <t>0.03.01</t>
  </si>
  <si>
    <t>Retribuciones por años de servicio</t>
  </si>
  <si>
    <t>Reconocimientos adicionales que la institución destina como remuneración a sus
trabajadores por concepto de años laborados en el sector público y de acuerdo con lo
que establece el ordenamiento jurídico correspondiente.</t>
  </si>
  <si>
    <t>0.03.02</t>
  </si>
  <si>
    <t>Restricciones al ejercicio liberal de la profesión</t>
  </si>
  <si>
    <t>Compensación económica al servidor al que por legislación vigente se le ha impuesto
restricción al ejercicio de la profesión que ostenta en su cargo.</t>
  </si>
  <si>
    <t>0.03.03</t>
  </si>
  <si>
    <t>Decimotercer mes</t>
  </si>
  <si>
    <t>Retribución extraordinaria de un mes de salario adicional o proporcional al tiempo
laboral que otorga la institución por una sola vez, cada fin de año, a todos sus
trabajadores.</t>
  </si>
  <si>
    <t>0.03.04</t>
  </si>
  <si>
    <t>Salario escolar</t>
  </si>
  <si>
    <t>Retribución salarial que consiste en un porcentaje calculado sobre el salario nominal
mensual de cada trabajador. Dicho porcentaje se paga en forma acumulada en el mes
de enero siguiente de cada año y se rige de conformidad con lo que disponga el
ordenamiento jurídico correspondiente.</t>
  </si>
  <si>
    <t>0.03.99</t>
  </si>
  <si>
    <t>Otros incentivos salariales</t>
  </si>
  <si>
    <t>Remuneraciones salariales no enunciadas en las subpartidas anteriores, caracterizadas
principalmente por constituir erogaciones adicionales al salario base del personal que
labora al servicio de la entidad, de acuerdo con la normativa jurídica y técnica que lo
autorice.</t>
  </si>
  <si>
    <t>0.04.01</t>
  </si>
  <si>
    <t>Contribución Patronal al Seguro de Salud de la CCSS</t>
  </si>
  <si>
    <t>Erogaciones que en condición de patronos deben destinar a aquellas instituciones que la ley señale, con el fin de que los trabajadores y familias en general, disfruten de los beneficios de la seguridad social y el desarrollo para mejorar la capacidad laboral del país, como son: el seguro de salud, la satisfacción de necesidades básicas de las familias de escasos recursos económicos, la formación y capacitación del sector público y privado. Su cálculo se efectúa en función de los salarios y otras remuneraciones que se les otorgan a los empleados.</t>
  </si>
  <si>
    <t>0.04.02</t>
  </si>
  <si>
    <t>Contribución patronal al IMAS</t>
  </si>
  <si>
    <t>Aporte que las instituciones del Estado en su calidad de patronos destinan al Instituto
Mixto de Ayuda Social, para asignarlos a programas sociales de ese Instituto, dirigidos
a satisfacer las necesidades básicas de las familias de escasos recursos económicos.</t>
  </si>
  <si>
    <t>0.04.03</t>
  </si>
  <si>
    <t>Contribución patronal al INA</t>
  </si>
  <si>
    <t>Aporte que las instituciones del Estado en su calidad de patronos destinan al Instituto
Nacional de Aprendizaje (INA), para la formación y capacitación de los trabajadores.</t>
  </si>
  <si>
    <t>0.04.04</t>
  </si>
  <si>
    <t>Contribución patronal al FODESAF</t>
  </si>
  <si>
    <t>Pagos que instituciones del Estado como patronos, destinan al Fondo de Desarrollo
Social y Asignaciones Familiares (FODESAF), para brindar asistencia a personas de
escasos recursos económicos.</t>
  </si>
  <si>
    <t>0.04.05</t>
  </si>
  <si>
    <t>Contribución patronal al Banco Popular</t>
  </si>
  <si>
    <t>Aportes que instituciones del Estado en su condición de patronos, destinan al Banco
Popular y de Desarrollo Comunal, con el fin de incrementar su patrimonio, así como a la
creación de reservas, bonificaciones a los ahorros o a proyectos de desarrollo a juicio
de la Junta Directiva Nacional.</t>
  </si>
  <si>
    <t>0.05.01</t>
  </si>
  <si>
    <t>Contribución patronal al seguro de pensiones</t>
  </si>
  <si>
    <t>Contempla las cuotas que las instituciones del Estado como patronos destinan a la
Caja Costarricense de Seguro Social, para financiar el seguro de pensiones de sus
trabajadores y pensionados cubiertos por ese seguro.</t>
  </si>
  <si>
    <t>0.05.02</t>
  </si>
  <si>
    <t>Aporte patronal al ROPC</t>
  </si>
  <si>
    <t>Aportes que las instituciones del Estado como patronos aportan para el financiamiento
al Régimen Obligatorio de Pensiones Complementarias de cada trabajador, según lo
establecido por la Ley de Protección al Trabajador. Dicho pago se calcula como un
porcentaje sobre el salario mensual del trabajador y se deposita en las cuentas
individuales de éste en la operadora de pensiones de su elección.</t>
  </si>
  <si>
    <t>0.05.03</t>
  </si>
  <si>
    <t>Aporte patronal al FCL</t>
  </si>
  <si>
    <t>Erogaciones que las instituciones del Estado como patronos aportan para el
financiamiento del Fondo de Capitalización Laboral de cada trabajador establecido
mediante Ley de Protección al Trabajador. Dicho aporte se calcula como un porcentaje
sobre el salario mensual del trabajador y se deposita en las cuentas individuales de
éste en la operadora de pensiones de su elección.</t>
  </si>
  <si>
    <t>0.05.05</t>
  </si>
  <si>
    <t>Contribución patronal a fondos administrados</t>
  </si>
  <si>
    <t>Sumas que las instituciones del Estado como patrono aportan a aquellas instituciones
de carácter privado que la ley autorice para administrar fondos de asociaciones
solidaristas, fondos de pensiones complementarios y otros fondos de capitalización.</t>
  </si>
  <si>
    <t>SERVICIOS</t>
  </si>
  <si>
    <t>1 01 99</t>
  </si>
  <si>
    <t>Otros alquileres</t>
  </si>
  <si>
    <t>Incluye el arrendamiento de otros bienes o derechos no contemplados en los conceptos
anteriores.</t>
  </si>
  <si>
    <t>1.02.03</t>
  </si>
  <si>
    <t>Servicio de correo</t>
  </si>
  <si>
    <t>Contempla el pago de servicio de traslado nacional e internacional de toda clase de correspondencia postal, el alquiler de apartados postales, la adquisición de estampillas, y otros servicios conexos.</t>
  </si>
  <si>
    <t>1.02.04</t>
  </si>
  <si>
    <t>Servicio de Telecomunicaciones</t>
  </si>
  <si>
    <t>Comprende el pago de servicios nacionales e internacionales necesarios para el acceso a los servicios de telefonía, a redes de información como "Internet" y otros servicios similares.</t>
  </si>
  <si>
    <t>1.03.01</t>
  </si>
  <si>
    <t>Información</t>
  </si>
  <si>
    <t>Corresponde a los gastos por servicios de información que utilizan las instituciones públicas para efecto de dar a conocer asuntos de carácter oficial, de tipo administrativo, campañas de carácter culturales, educativas, científicas o técnicas. Incluye la publicación de avisos, edictos, acuerdos, reglamentos, decretos, leyes, la preparación de guiones, documentales y similares, transmitidos a través de medios de comunicación masiva, escritos, radiales, audiovisuales o cualquier otro medio.</t>
  </si>
  <si>
    <t>1.03.07</t>
  </si>
  <si>
    <t>Servicio de Transferencia Electrónica de Información</t>
  </si>
  <si>
    <t>Considera el pago de los servicios de carácter virtual tales como acceso a información especializada, cuya obtención se realiza a través de medios informáticos, telemáticos y/o electrónicos.</t>
  </si>
  <si>
    <t>1.04.04</t>
  </si>
  <si>
    <t>Servicios de gestión de Apoyo (Consultorías)</t>
  </si>
  <si>
    <t>Corresponde a la cancelación de servicios profesionales y técnicos para la elaboración de trabajos en las áreas de contaduría, economía, administración, finanzas, sociología, psicología y las demás áreas de las ciencias económicas y sociales.</t>
  </si>
  <si>
    <t>Servicios de gestión de Apoyo (Serv. Adm BCCR)</t>
  </si>
  <si>
    <t>Corresponde a los servicios administrativos que brinda el BCCR a las ODMs</t>
  </si>
  <si>
    <t>1.04.05</t>
  </si>
  <si>
    <t>Considera el pago de servicios profesionales o técnicos que se contratan para la elaboración de planes, diseños, diagnósticos y estudios diversos en el campo de la informática.</t>
  </si>
  <si>
    <t>1.04.99</t>
  </si>
  <si>
    <t>Otros servicios de gestión y apoyo</t>
  </si>
  <si>
    <t>Comprende el pago por concepto de servicios profesionales y técnicos en campos no contemplados en las subpartidas anteriores, con personas físicas o jurídicas, tanto nacionales como extranjeras para la realización de trabajos específicos.</t>
  </si>
  <si>
    <t>1.05.01</t>
  </si>
  <si>
    <t>Transporte dentro del país</t>
  </si>
  <si>
    <t>Contempla los gastos por concepto de servicio de traslado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transporte. Considera además, el traslado de personas ajenas a la entidad, como estudiantes, enfermos, indigentes, asesores y observadores internacionales, entre otros, de acuerdo con la legislación vigente</t>
  </si>
  <si>
    <t>1.05.02</t>
  </si>
  <si>
    <t>Viáticos dentro del país</t>
  </si>
  <si>
    <t>Erogaciones por concepto de atención de hospedaje, alimentación y otros gastos menores relacionados,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viático.
Considera además, el pago de gastos de hospedaje, alimentación y otros gastos menores relacionados, a personas ajenas a la entidad, como estudiantes, enfermos, indigentes, asesores y observadores internacionales, entre otros, de acuerdo con la legislación vigente.</t>
  </si>
  <si>
    <t>1.05.03</t>
  </si>
  <si>
    <t>Transporte en el exterior</t>
  </si>
  <si>
    <t>Corresponde al pago de los servicios de traslado que las instituciones públicas reconocen a sus funcionarios o a aquellos a quien la legislación autorice, cuando deban desplazarse hacia el exterior o desde el exterior, con el propósito de cumplir con las funciones de su cargo o las señaladas en convenios suscritos entre la institución y el beneficiario del transporte.</t>
  </si>
  <si>
    <t>1.05.04</t>
  </si>
  <si>
    <t>Viáticos en el exterior</t>
  </si>
  <si>
    <t>Erogaciones por concepto de hospedaje, alimentación y otros gastos menores relacionados, que las instituciones públicas reconocen a sus servidores o a aquellos que la legislación autorice, cuando estos deban desplazarse en forma transitoria de su centro de trabajo al exterior o desde el exterior, con el propósito de cumplir con las funciones de su cargo o las señaladas en convenios suscritos entre la institución y el beneficiario, acorde con las disposiciones legales respectivas. Incluye además, gastos necesarios por concepto de pasaporte, visa y cualesquiera otros requisitos migratorios esenciales, previos a la iniciación del viaje.</t>
  </si>
  <si>
    <t>1.06.01</t>
  </si>
  <si>
    <t>Seguros, reaseguros y otras obligaciones</t>
  </si>
  <si>
    <t>Para la cobertura de seguros de daños que cubren todos los riesgos asegurables a que están expuestas las instituciones y sus trabajadores, tales como el seguro de vehículos, seguro de incendio, responsabilidad civil y otros. Incluye las primas de los seguros personales y los seguros de riesgos del trabajo.</t>
  </si>
  <si>
    <t>1.07.01</t>
  </si>
  <si>
    <t>Actividades de capacitación</t>
  </si>
  <si>
    <t>Esta subpartida contempla los siguientes conceptos relacionados con: servicios y bienes inherentes a la realización de eventos de capacitación y aprendizaje tales como seminarios, charlas, congresos, simposios, cursos, talleres y similares. En este concepto se incluyen las contrataciones de manera integral o bien por separado, por ejemplo: instructores y personal de apoyo; salas de instrucción, maquinaria, equipo y mobiliario; útiles, materiales y suministros como cartapacios, afiches, flores, placas, pergaminos, así como la alimentación y hospedaje que se brinda a los participantes de los eventos en el transcurso de los mismos.
Se incluyen en esta subpartida todos los gastos de viaje y de transporte de los participantes en actividades de capacitación, tales como: visas, impuestos de salida y otros similares.
Se incluyen cuotas que la institución debe cancelar a la entidad organizadora, para que funcionarios públicos o quienes la legislación autorice, participen en congresos, seminarios, talleres, simposios, cursos, charlas y similares.</t>
  </si>
  <si>
    <t>1.07.02</t>
  </si>
  <si>
    <t>Actividades de protocolo</t>
  </si>
  <si>
    <t>Erogaciones destinadas al pago de los servicios, útiles, materiales y suministros diversos, que se contraten de manera integral o adquieran en forma separada, necesarios para efectuar celebraciones y cualquier otra atención que se brinde a funcionarios o personas ajenas a la entidad, tales como recepciones oficiales, conmemoraciones, agasajos, exposiciones, entre otros.</t>
  </si>
  <si>
    <t>1.07.03</t>
  </si>
  <si>
    <t>Gastos de representación</t>
  </si>
  <si>
    <t>Contemplan las sumas, que se asignan a funcionarios debidamente autorizados para la atención oficial de personas ajenas a la institución para la cual laboran. Estas erogaciones están sujetas a la liquidación y a la verificación posterior.</t>
  </si>
  <si>
    <t>1.08.05</t>
  </si>
  <si>
    <t>Mantenimiento  y reparación de equipo de transporte</t>
  </si>
  <si>
    <t>Contempla los gastos por mantenimiento y reparaciones preventivas y habituales de toda clase de equipo de transporte y cualquier otro equipo de naturaleza similar.</t>
  </si>
  <si>
    <t>1.08.06</t>
  </si>
  <si>
    <t>Mantenimiento  y reparación de equipo de comunicación</t>
  </si>
  <si>
    <t>Corresponde al mantenimiento y reparaciones preventivas y habituales de equipos de comunicación tales como centrales telefónicas, antenas, transmisores, receptores, teléfonos, faxes, equipo de radio, video filmador, equipo de cine, plataformas de interconectividad y comunicación, entre otros.</t>
  </si>
  <si>
    <t>1.08.07</t>
  </si>
  <si>
    <t>Mantenimiento y reparación de equipo y mobiliario de oficina</t>
  </si>
  <si>
    <t>Comprende el mantenimiento y reparaciones preventivas y habituales de equipo y mobiliario que se requiere para el uso de oficinas, como máquinas de escribir, archivadores, aires acondicionados, fotocopiadoras, escritorios, sillas, entre otros.</t>
  </si>
  <si>
    <t>1.08.99</t>
  </si>
  <si>
    <t>Mantenimiento de otros equipo</t>
  </si>
  <si>
    <t>En esta subpartida se incluye el mantenimiento y reparaciones preventivas y habituales de otra maquinaria y equipo, no contemplados en las subpartidas anteriores, comprende el mantenimiento y reparación de equipo y mobiliario médico, hospitalario, de laboratorio, de investigación y protección ambiental, drones, entre otros.</t>
  </si>
  <si>
    <t>1.09.99</t>
  </si>
  <si>
    <t>Otros Impuestos</t>
  </si>
  <si>
    <t>Incluye la compra de especies fiscales, el pago de impuestos sobre la propiedad de vehículos y cualquier otra erogación por concepto de impuestos no considerados en los renglones anteriores.</t>
  </si>
  <si>
    <t>MATERIALES Y SUMINISTROS</t>
  </si>
  <si>
    <t>2.01.01</t>
  </si>
  <si>
    <t>Combustibles y lubricantes</t>
  </si>
  <si>
    <t>Abarca toda clase de sustancias, combustibles, lubricantes y aditivos de origen vegetal, animal o mineral tales como gasolina, diésel, carbón mineral, canfín, búnker, gas propano, aceite lubricante para motor, aceite de transmisión, grasas, aceite hidráulico y otros; usados generalmente en equipos de transporte, plantas eléctricas, calderas y otros.</t>
  </si>
  <si>
    <t>2.01.02</t>
  </si>
  <si>
    <t>Productos farmacéuticos y medicinales</t>
  </si>
  <si>
    <t>Contempla cualquier tipo de sustancia o producto natural, sintético o semisintético y toda mezcla de esas sustancias o productos que se utilicen en personas, para el diagnóstico, prevención y curación.</t>
  </si>
  <si>
    <t>2.01.04</t>
  </si>
  <si>
    <t>Tintas, pinturas y diluyentes</t>
  </si>
  <si>
    <t>Comprende los gastos por concepto de productos y sustancias naturales o artificiales que se emplean para teñir, pintar y dar un color determinado a un objeto, como por ejemplo: tintas de todo tipo, pinturas, barnices, esmaltes, lacas, diluyentes, removedores de pintura, entre otros.</t>
  </si>
  <si>
    <t>2.02.03</t>
  </si>
  <si>
    <t>Alimentos y bebidas</t>
  </si>
  <si>
    <t>Corresponde a la compra de alimentos y bebidas. Incluye los gastos de comida y otros servicios de restaurante brindados al personal que labora en las instituciones públicas, así como a usuarios externos que participen en reuniones de trabajo y otras actividades de carácter laboral.</t>
  </si>
  <si>
    <t>2.03.04</t>
  </si>
  <si>
    <t>Materiales y productos eléctricos, telefónicos y de cómputo</t>
  </si>
  <si>
    <t>Adquisición de materiales y productos que se requieren en la construcción, mantenimiento y reparación de los sistemas eléctricos, telefónicos y de cómputo. Como ejemplo se citan los siguientes: todo tipo de cable, bombillos, tubos, conectadores, uniones, cajas octogonales, toma corrientes, cajas telefónicas, memoria RAM, tarjetas para cómputo, abanicos internos de computadoras, entre otros.</t>
  </si>
  <si>
    <t>2.04.02</t>
  </si>
  <si>
    <t>Repuestos y accesorios</t>
  </si>
  <si>
    <t>Considera los gastos por concepto de compra de repuestos que se usan para el mantenimiento y reparación de maquinaria y equipo así como accesorios, que no incrementen la vida útil del bien y no son capitalizables</t>
  </si>
  <si>
    <t>2.99.01</t>
  </si>
  <si>
    <t>Útiles y materiales de oficina y cómputo</t>
  </si>
  <si>
    <t>Comprende la adquisición de artículos que se requieren para realizar labores de oficina, de cómputo</t>
  </si>
  <si>
    <t>2.99.02</t>
  </si>
  <si>
    <t>Útiles y materiales médico hospitalario</t>
  </si>
  <si>
    <t>Comprende la adquisición de útiles y materiales no capitalizables que se utilizan en las actividades médico-quirúrgicas, de enfermería, farmacia, laboratorio e investigación en general</t>
  </si>
  <si>
    <t>2.99.03</t>
  </si>
  <si>
    <t xml:space="preserve">Productos de papel, cartón e impresos </t>
  </si>
  <si>
    <t>Incluye la adquisición de papel y cartón de toda clase, así como los productos que ofrece el mercado en forma estandarizada. Se citan como ejemplo: papel bond, papel periódico, sobres, papel para impresoras, cajas de cartón, papel engomado y adhesivo en sus diversas formas.
También comprende todo tipo de impresos ya sea en papel o en otro material</t>
  </si>
  <si>
    <t>2.99.04</t>
  </si>
  <si>
    <t>Textiles y vestuario</t>
  </si>
  <si>
    <t>Contempla las compras de todo tipo de hilados, tejidos de fibras artificiales y naturales y prendas de vestir, incluye tanto la adquisición de los bienes terminados como los materiales para elaborarlos.</t>
  </si>
  <si>
    <t>2.99.05</t>
  </si>
  <si>
    <t>Útiles y materiales de limpieza</t>
  </si>
  <si>
    <t>Adquisición de artículos necesarios para el aseo general, tales como bolsas plásticas, escobas, cepillos de fibras naturales y sintéticas, ceras, desinfectantes, jabón de todo tipo, papel higiénico, desodorante ambiental y cualquier otro artículo o material similar.</t>
  </si>
  <si>
    <t>2.99.06</t>
  </si>
  <si>
    <t>Útiles y materiales de resguardo y seguridad</t>
  </si>
  <si>
    <t>Comprende la compra de útiles y materiales no capitalizables necesarios para resguardo, defensa y protección de la ciudadanía, así como artículos de seguridad ocupacional como por ejemplo: lentes de protección, orejeras, municiones, cascos, guantes, calzado, cartuchos, mascarillas, chalecos reflectivos, útiles de campaña y afines.</t>
  </si>
  <si>
    <t>2.99.07</t>
  </si>
  <si>
    <t xml:space="preserve">Útiles y materiales de cocina y comedor </t>
  </si>
  <si>
    <t>Corresponde la adquisición de útiles que se necesitan en las actividades culinarias y para el comedor, por ejemplo: sartenes, artículos de cuchillería, saleros, coladores, vasos, picheles, platos y otros similares. Considera además, los utensilios desechables de papel, cartón y plástico.</t>
  </si>
  <si>
    <t>2.99.99</t>
  </si>
  <si>
    <t>Otros útiles, materiales y suministros</t>
  </si>
  <si>
    <t>Incorpora la compra de útiles, materiales y suministros no incluidos en las subpartidas anteriores</t>
  </si>
  <si>
    <t>5</t>
  </si>
  <si>
    <t>BIENES DURADEROS</t>
  </si>
  <si>
    <t>5.01.02</t>
  </si>
  <si>
    <t>Equipo de transporte</t>
  </si>
  <si>
    <t>Corresponde a la compra de equipo que se utiliza para el traslado de personas y carga por vía terrestre, aérea, marítima y fluvial.</t>
  </si>
  <si>
    <t>5.99.03</t>
  </si>
  <si>
    <t>Bienes Intangibles</t>
  </si>
  <si>
    <t>incluye la adquisición y el desarrollo de sistemas informáticos, así como de software especializado. Se contemplan en esta subpartida, las erogaciones por concepto de adiciones y mejoras a sistemas que se encuentran en operación.</t>
  </si>
  <si>
    <t>TRANSFERENCIAS CORRIENTES</t>
  </si>
  <si>
    <t>6.02.01</t>
  </si>
  <si>
    <t>Becas a funcionarios</t>
  </si>
  <si>
    <t>Monto que se destina en forma temporal a funcionarios para que inicien, continúen o completen sus estudios, en el país o en el exterior. Dicha suma puede cubrir parcial o totalmente el costo del estudio. Además, puede incluir los gastos graduación.</t>
  </si>
  <si>
    <t>6.02.02</t>
  </si>
  <si>
    <t>Becas a terceras personas</t>
  </si>
  <si>
    <t>Suma que se destina en forma temporal a personas que no son funcionarios, para que inicien, continúen o completen sus estudios, sea en el país o en el exterior. Dicha suma puede cubrir parcial o totalmente el costo del estudio. incluye ayudas económicas para prácticas estudiantiles que están dentro de los programas de estudio de centros de enseñanza</t>
  </si>
  <si>
    <t>6.03.01</t>
  </si>
  <si>
    <t>Prestaciones legales</t>
  </si>
  <si>
    <t>Sumas que asignan las instituciones públicas para cubrir el pago por concepto de preaviso y cesantía, además de otros pagos a que tengan derecho los funcionarios una vez concluida la relación laboral con la entidad de conformidad con las regulaciones establecidas.</t>
  </si>
  <si>
    <t>6.03.99</t>
  </si>
  <si>
    <t>Subsidio por incapacidades</t>
  </si>
  <si>
    <t>Incluye el pago de subsidio por incapacidad y maternidad que se debe reconocer según la normativa de la Caja Costarricense del Seguro Social.</t>
  </si>
  <si>
    <t>6.06.01</t>
  </si>
  <si>
    <t>Indemnizaciones</t>
  </si>
  <si>
    <t>Contempla el resarcimiento económico por el daño o perjuicio causado por la institución a personas físicas o jurídicas, incluyendo las costas judiciales o cualquier gasto similar, el cual debe tener respaldo en una sentencia judicial o una resolución administrativa. Incluye la indemnización generada como producto de juicios laborales que obliga al pago de salarios caídos donde se da por concluida la relación laboral, independientemente del periodo a los cuales pertenecen.</t>
  </si>
  <si>
    <t>Cuotas a Organismos Internacionales</t>
  </si>
  <si>
    <t>Aportes que las instituciones públicas nacionales otorgan a organismos de carácter internacional con cobertura en el ámbito mundial o regional, para gastos corrientes, previo compromiso legalmente formalizado, incluye las sumas que por concepto de cuotas que se trasladan a organismos internacionales</t>
  </si>
  <si>
    <t xml:space="preserve">  * Detalle de lo que corresponde la cuenta </t>
  </si>
  <si>
    <t>TOTAL</t>
  </si>
  <si>
    <t>6.7.01</t>
  </si>
  <si>
    <t>1.01.02</t>
  </si>
  <si>
    <t>Alquiler de maquinaria, equipo y mobiliario</t>
  </si>
  <si>
    <t>0.01.03</t>
  </si>
  <si>
    <t>Servicios Especiales</t>
  </si>
  <si>
    <t>Remuneración básica o salario base que se otorga al personal profesional, técnico o administrativo contratado para realizar trabajos de carácter especial y temporal, que mantienen un relaciónn laboral por un período determinado.</t>
  </si>
  <si>
    <t>Gastos por alquiler de todo tipo de maquinaria, equipo y mobiliario necesario para realizar las actividades de la institución. Considera además el servicio de operación de los equipos, si así lo consigna el contrato de alquiler.</t>
  </si>
  <si>
    <t>1.02.99</t>
  </si>
  <si>
    <t>Otros servicios básicos</t>
  </si>
  <si>
    <t>Corresponde al pago de servicios básicos no considerados en los conceptos anteriores, por ejemplo los servicios que brindan las municipalidades o el sector privado como recolección de desechos sólidos, asep de vías y sitios públicos, alumbrado público y otros.</t>
  </si>
  <si>
    <t>1.03.04</t>
  </si>
  <si>
    <t>Transporte de bienes</t>
  </si>
  <si>
    <t>Erogaciones por concepto de transporte de carga de objetos y animales, hacia el exterior, desde el exterior o dentro del territorio nacional…Comprende además el servicio de remolque.</t>
  </si>
  <si>
    <t>1.03.03</t>
  </si>
  <si>
    <t>Impresión, encuadernación y otros</t>
  </si>
  <si>
    <t>Contempla gastos por concepto de servicios de impresión, fotocopiado, encuadernación y reproducción de revistas, libros, periódicos, comprobantes, títulos valores, especies fiscales y papelería en general utilizada en la operación propia de las instituciones.</t>
  </si>
  <si>
    <t>1.04.02</t>
  </si>
  <si>
    <t>Servicios Jurídicos</t>
  </si>
  <si>
    <t>Incluye los pagos por servicios profesionales y técnicos para elaborar trabajos en el campo de la abogacía y el notariado.</t>
  </si>
  <si>
    <t>Servicios Generales</t>
  </si>
  <si>
    <t>1.04.06</t>
  </si>
  <si>
    <t>5.01.03</t>
  </si>
  <si>
    <t>Equipo de comunicación</t>
  </si>
  <si>
    <t>Erogaciones por concepto de equipo para transmitir y recibir información, haciendo partícipe a terceros mediante comunicaciones telefónicas, satelitales, de microondas, radiales, audiovisuales y otras, ya sea para el desempeño de las labores normales de la entidad o para ser utilizados en labores de capacitación, vigilancia y seguridad o eduación en general.</t>
  </si>
  <si>
    <t>Observaciones de supervisados</t>
  </si>
  <si>
    <t>Análisis de las Observaciones</t>
  </si>
  <si>
    <t xml:space="preserve">  ** Explicación del porqué hacer la erogación proporcionado por cada uno</t>
  </si>
  <si>
    <t>Logo</t>
  </si>
  <si>
    <t>Presupuesto de la XXXX para el año 2021</t>
  </si>
  <si>
    <t>ORGANIZACIÓN</t>
  </si>
  <si>
    <t>Preguntas</t>
  </si>
  <si>
    <t xml:space="preserve">Respuestas del BCCR </t>
  </si>
  <si>
    <t>Sugerencia de respuesta</t>
  </si>
  <si>
    <t>Sugerencia de respuesta SUGEVAL</t>
  </si>
  <si>
    <t>Sugerencia de respuesta SUPEN</t>
  </si>
  <si>
    <t>Sugerencia de respuesta SUGESE</t>
  </si>
  <si>
    <t>Sugerencia de respuesta CONASSIF</t>
  </si>
  <si>
    <t>Sugerencia de respuesta SUGEF</t>
  </si>
  <si>
    <t>BCCR</t>
  </si>
  <si>
    <t>¿Cómo se calcula el aumento de salario?
¿Cuántas plazas nuevas se proyectan y por qué crece?
Detalle de plazas ocupadas y vacantes, globales y pluses.</t>
  </si>
  <si>
    <t>Ley N° 7558. Ley Orgánica del Banco Central de Costa Rica.
La Institución dispone de su propia política salarial para definir los ajustes de salarios de sus escalas, la cual se sustenta en dos principales aspectos: comportamiento del mercado salarial de referencia (mercado= sector financiero nacional) y el comportamiento de la inflación (proyectado en un 3% para el 2021). Es a patir de ambos aspectos que se determina la variación requerida en el presupuesto del año siguiente (provisión para aumentos salariales), la cual se incluye en la partida de remuneraciones para prever el contenido económico suficiente y así evitar faltantes durante el próximo ejercicio presupuestario. Para el 2021 se estimó un crecimiento del 1% en las partidas de remuneraciones.
Para el 2021 no se incrementa el número de plazas en relación con la formulación del año 2020, por el contrario, hay una reducción de 3 plazas en la SUGEVAL dado el cierre del área administrativa de dicha entidad y 3 plazas menos en el BCCR.  Con base en los datos actuales, se estima a nivel institucional para el incio del 2021, 110 plazas vacantes y  1.125 plazas ocupadas.  Además, 320 plazas estarán cubiertas por el regimen salarial de básico más pluses y el resto de plazas por el régimen de de salario global y servicios especiales.</t>
  </si>
  <si>
    <t>La determinación de la politica salarial de los funcionarios de la superintendencia, la establece y aprueba la Junta Directiva del BCCR, tomando en consideración la metodología que existe para tal efecto.
No se ha determinado la creación de nuevas plazas para el año 2021.</t>
  </si>
  <si>
    <t>Recursos Humanos BCCR Se calcula utilizando la metodología del BCCR. No hay un crecimiento estandar de plazas, se proyectan de acuerdo a la necesidad especifica de cada año, de acuerdo a estudios de cargas de trabajo. Para el año 2021 la sugese cuenta con 45 plazas ocupadas y 5 vacantes, de las cuales 42 son de escala global y 8 de escala con pluses,</t>
  </si>
  <si>
    <t>Recursos Humanos BCCR Se calcula utilizando la metodología del BCCR. No hay un crecimiento estándar de plazas, se proyectan de acuerdo a la necesidad especifica de cada año, de acuerdo a estudios de cargas de trabajo.</t>
  </si>
  <si>
    <t>Recursos Humanos BCCR</t>
  </si>
  <si>
    <t>ODM`S</t>
  </si>
  <si>
    <t>Plazas por servicios especiales aprobadas por la Junta Directiva del BCCR para la puesta en marcha del Plan de acción para la implementación de la supervisión de las actividades que se indican en el artículo 15 bis e implementación de las obligaciones de la Ley 9449</t>
  </si>
  <si>
    <t xml:space="preserve">¿Por qué se presupuesta, qué se pretende cubrir con ese gasto?
</t>
  </si>
  <si>
    <t>Se presupuesta un monto pequeño para algúna situación extraordinaria que requiera los servicios de algún funcionario fuera de sus horas laborales.</t>
  </si>
  <si>
    <t>Se presupuesta para participaciòn en ferias de informaciòn como la Expo movil y Expocasa</t>
  </si>
  <si>
    <t xml:space="preserve"> Pago de  ujieres que deben trabajar horas extra cuando el Consejo realiza sesión. </t>
  </si>
  <si>
    <t>Pago de Jornada extraordinaria para trabajos eventuales que sean necesarios de llevar a cabo en horas inhábiles, como: intervención de entidades, traslado de visitas oficiales internacionales (aeropuerto-hotel-Sugef), trabajos de suma urgencia e importancia que lo ameriten.</t>
  </si>
  <si>
    <t>¿Por qué se presupuesta, qué se pretende cubrir con ese gasto?</t>
  </si>
  <si>
    <t>Se presupuesta para el pago a funcionarios que cubren el puesto de algún superior, ya sea por un periodo de vaciones o porque la contratación del puesto aún no se concreta.</t>
  </si>
  <si>
    <t>Se presupuesta para el pago a funcionarios que cubren el puesto de algún superior, ya sea por un periodo de vaciones o porque la contratación del puesto aún no se concreta y el puesto requiere estar cubierto para el desarrollo de las funciones.</t>
  </si>
  <si>
    <t>Se presupuesta para el pago a funcionarios que cubren el puesto de algún superior, ya sea por un periodo de vaciones, incapacidades o por plazas vacantes porque la contratación del puesto aún no se concreta.</t>
  </si>
  <si>
    <t xml:space="preserve">Pago de recargo de funciones a las abogadas del Despacho CONASSIF en la eventualidad de que deban sustituir al Asesor Legal en caso de ausencia ya sea por vacaciones o incapacidad. </t>
  </si>
  <si>
    <t>0.02.05</t>
  </si>
  <si>
    <t>Dietas</t>
  </si>
  <si>
    <t>Retribución por la participación en órganos colegiados que realizan funciones institucionales, definida en términos de un monto absoluto por cada sesión del órgano a la que se asista, como por ejemplo en el caso de juntas directivas, Asamblea Legislativa, Concejos Municipales, entre otros. Esta remuneración no determina la existencia de relación laboral. La suma que se destina para cada dieta depende del ordenamiento jurídico vigente.</t>
  </si>
  <si>
    <t>¿A qué corresponde y cuánto se paga por miembro?</t>
  </si>
  <si>
    <t>N/A</t>
  </si>
  <si>
    <t xml:space="preserve"> Pago de dietas a los directores del CONASSIF por la asistencia a las sesiones del Consejo.</t>
  </si>
  <si>
    <t xml:space="preserve">Ley No. 9635, de Fortalecimiento de la Finanzas Públicas y la Ley de Salarios de la Administración Públicas 
Esta partida esta compuesta por dos rubros salariales definidos internamente como anualidades y méritos.  El primero fue directamente afectado por la Ley 9635 (Ley de Fortalecimiento de las Finanzas Públicas) en cuanto al porcentaje y mecanismo de reconocimiento; sin embargo, ambos componentes se transformaron a montos nomianles fijos, por lo que dejaron su naturaleza porcentual anclada en el pasado. Actualmente, las anualidades son un monto fijo que crece en un 1,94% del salario básico vigente del año 2018 para los puestos profesionales y en un 2,54% para los puestos no profesionales. Los méritos también crecen pero en un 2,5%, 3,0% o 3,5% dependiendo de la categoría salarial del titular y además condicionado a una evaluación de desempeño que se efectúa cada seis meses, si las evaluaciones sobrepasan el mínimo establecido, se incrementa el rubro salarial en un monto fijo con base en el salario básico también del año 2018.
Fuente :  División Administrativa </t>
  </si>
  <si>
    <t>Ley General de Control Interno (Ley 8292), Ley Contra la Corrupción y el Enriquecimiento Ilícito en la Función Pública (Ley 8422) y la Ley de Compensación Económica, (Ley 5867) 
Con base en las leyes General de Control Interno (Ley 8292), Contra la Corrupción y el Enriquecimiento Ilícito (Ley 8422) y Compensación Económica, (Ley 5867) este rubro salarial esta definido como el 65% del salario básico de referencia, que en el caso de los empleados globales se considera el salario básico de la categoría homóloga en la escala de básico más pluses. Con la entrada en vigencia de la Ley  9635, el porcentaje de prohibiión se modificó a 30% para puestos profesionales con licenciatura o superior  y 15% para bachilleres , pero solo para los titulares de nuevo ingreso.</t>
  </si>
  <si>
    <t>Ley de Pago de Aguinaldo para los Servidores Públicos
Nº 1835
El aguinaldo corresponde a la doceava parte de los salarios que devenga cada funcionario en los doce meses anteriores a diciembre, mes en que se hace efectivo el  pago.</t>
  </si>
  <si>
    <t>Artículo 91 del Reglamento Autónomo de Servicios del Banco Central de Costa Rica. 
Corresponde al 8,33% de todos los salarios devengados de enero a diciembre de cada funcionario de la escala de básico más pluses, que se hace efectivo en un solo pago en el mes de enero de cada año y estará sujeto a las cargas sociales de Ley, excepto impuesto de renta. El salario escolar del Sector Público nació por vía Decreto Ejecutivo 23907-H, publicado en La Gaceta 246 del 27 de diciembre de 1994.</t>
  </si>
  <si>
    <t>Esta compuesto por tres rubros salariales a saber: Bonificación Profesional, Ajuste Personal  y Ajuste de Mercado. 
Bonificación Profesional: Incentivo que otorga el Banco Central de Costa Rica a todos aquellos empleados que ocupan puestos cuyo requisito académico mínimo es el de bachiller universitario y que sus titulares también lo ostentan. Es un rubro que funciona de acuerdo con un sistema de puntos, en el cual se asignan y acumulan los puntos por diversos factores, tales como: grado académico, cursos de capacitación, experiencia profesional, experiencia docente y otros, y su filosofía es promover e incentivar el desarrollo profesional del funcionario en su puesto y fuera de éste. Al punto de bonificación se le fija un valor mensual en colones y puede ser ajustado en el futuro por disposición del Servicio Civil. Su creación se fundamenta en las normas que rigen a partir del 1° de Junio de 1994 para el BCCR y también es exclusivo para empleados de la escala de básico más pluses.  El valor del punto se reajusta semestralmente, por tanto, dos veces cada año.  A partir del año 2019, con la entrada en vigencia de la ley 9635: Ley de Fortalecimiento de las Finanzas Públicas, establece que los nuevos puntos solo serán reconocidos salarialmente por un plazo máximo de cinco años, y no será reconocidos puntos para aquellos títulos o grados académicos que sean requisito para el puesto. Además, las actividades de capacitación se reconocerán a los servidores públicos siempre y cuando estas no hayan sido sufragadas por la institución.
Ajuste Personal: Rubro invariable, ya que corresponde a una cifra absoluta que se mantiene como derecho adquirido por el empleado a partir del 1º de enero de 1989, al modificarse el anterior Sistema de Evaluación del Desempeño y quedar incluidos los méritos obtenidos anteriormente por el trabajador, dentro de dicho plus, el cual es exclusivo para empleados de la escala de básico más pluses, y es un monto fijo distinto para cada funcionario.
Ajuste de mercado: Componente salarial variable y temporal, que permite equiparar el salario total de un funcionario de la escala regular de básico más pluses con el salario global del puesto homólogo en la escala regular global.</t>
  </si>
  <si>
    <t>¿Qué se presupuesta en la partida?</t>
  </si>
  <si>
    <t>Contribución patronal a la CCSS referente al régimen de Enfermedad y Maternidad que corresponde al 9,25% de la formulado en las partidas de remuneraciones.</t>
  </si>
  <si>
    <t>Aporte patronal a la CCSS de cada uno de los empleados de las ODM´s</t>
  </si>
  <si>
    <t>Corresponde al 0,5% de lo formulado en remuneraciones.</t>
  </si>
  <si>
    <t>Corresponde al 1,5% de lo formulado en remuneraciones.</t>
  </si>
  <si>
    <t>Corresponde al  5,0% de lo formulado en remuneraciones.</t>
  </si>
  <si>
    <t>Corresponde al 5,25% de lo formulado en remuneraciones.</t>
  </si>
  <si>
    <t>Corresponde al 3,0% de lo formulado en remuneraciones.</t>
  </si>
  <si>
    <t>Corresponde al 5,33% de lo formulado en remuneraciones.</t>
  </si>
  <si>
    <t>Alquiler de equipo purificador de agua para uso en la Sugef.</t>
  </si>
  <si>
    <t>Se incluye los recursos para el pago de los derechos de participación de la Sugese en actividades como la expo móvil y expo casa.</t>
  </si>
  <si>
    <t>NA</t>
  </si>
  <si>
    <t>Alquiler de plantas ornamentales para la SUGEF</t>
  </si>
  <si>
    <t>El alquiler anual del apartado postal de Sugeval, así como el envió de documentos en físico a otros países</t>
  </si>
  <si>
    <t>El alquiler anual del apartado postal, así como el envió de documentos en físico a nivel nacional como al exterior.</t>
  </si>
  <si>
    <t>Se incluye los recursos para el pago del servicio de  envio de información vía correos de Costa Rica</t>
  </si>
  <si>
    <t xml:space="preserve"> Pago por el envío de documentos a organismos internacionales.  </t>
  </si>
  <si>
    <t>Pago del apartado postal de la Sugef, para recepción de correspondencia oficial. Así como una provisión presupuestada para el envío de documentación oficial a organismos internacionales mediante el servicio de courier, en casos necesarios.</t>
  </si>
  <si>
    <t>El pago del los servicios telefónicos fijo, celular e internacional, así como la suscripción a servicios de televisión por cable</t>
  </si>
  <si>
    <t>El pago del los servicios telefónicos fijo, celular e internacional, así como servicios portátiles WIFI.</t>
  </si>
  <si>
    <t>El pago del los servicios telefónicos fijo, celular e internacional.</t>
  </si>
  <si>
    <t>Pago del servicio telefónico nacional utilizado en la Sugef, así como el servicio telefónico internacional utilizado en el Despacho del Superintendente.</t>
  </si>
  <si>
    <t>Pago de parquímetro para vehículos oficiales en labores oficiales de la Sugef.</t>
  </si>
  <si>
    <t>¿Cómo se compone la partida de información y por qué no todas lo incluyen?</t>
  </si>
  <si>
    <t>Publicaciones de acuerdos, normativa y comunicados en general, en periódicos físicos como La Nación y La Gaceta</t>
  </si>
  <si>
    <t>Publicaciones informativas para los afiliados y público en general.</t>
  </si>
  <si>
    <t>Publicaciones de acuerdos, normativa y comunicados en general, en periódicos físicos como La Nación y La Gaceta, campañas informativas de la Sugese  en medios de comunicaciòn, cableras y cines, Así como una campaña por medio de mensajes de texto</t>
  </si>
  <si>
    <t xml:space="preserve">Publicaciones de acuerdos, normativa y comunicados en general, en periódicos físicos como La Nación y La Gaceta, </t>
  </si>
  <si>
    <t>Publicación de los Balances de Situación de los Bancos supervisados por la Sugef, todo de acuerdo con la Ley Orgánica del Sistema Bancario Nacional" (Ley 1644) en su Artículo 19. Así como otro tipo de información oficial emitida por la superintendencia que por su naturaleza deba ser publicada en el Diario Oficial La Gaceta o en algún otro medio de circulación nacional.</t>
  </si>
  <si>
    <t>1 03 02</t>
  </si>
  <si>
    <t>Publicidad y propaganda</t>
  </si>
  <si>
    <t>Corresponde a los gastos por servicios de publicidad y propaganda que utilizan las
instituciones públicas, tales como anuncios, cuñas, avisos, patrocinios, preparación de
guiones y documentales de carácter comercial, y otros, los cuales llegan a la
ciudadanía a través de los medios de comunicación masiva, escritos, radiales,
audiovisuales o cualquier otro medio, que tienen como fin atraer a posibles
compradores, espectadores y usuarios o bien resaltar la imagen institucional.
Incluye los contratos para servicios de impresión, relacionados con la publicidad y
propaganda institucional tales como: revistas, periódicos, libretas, agendas y similares,
así como impresión de artículos como llaveros y lapiceros.</t>
  </si>
  <si>
    <t>Se incluye los recursos para la contratación de impresión de articulos alusivos a la Sugese, como por ejemplo; bolsas, lapiceros, cubos, entre otros</t>
  </si>
  <si>
    <t>Contratación del servicio de grúa para los vehículos oficiales, en caso necesario.</t>
  </si>
  <si>
    <t>¿Para qué utilizan esos servicios?
Proporcionar detalle</t>
  </si>
  <si>
    <r>
      <rPr>
        <b/>
        <sz val="8"/>
        <rFont val="Arial"/>
        <family val="2"/>
      </rPr>
      <t xml:space="preserve">Bloomberg: </t>
    </r>
    <r>
      <rPr>
        <sz val="8"/>
        <rFont val="Arial"/>
        <family val="2"/>
      </rPr>
      <t xml:space="preserve">Permite darle seguimiento a los mercados de valores mediante la plataforma internacional Bloomberg.
</t>
    </r>
    <r>
      <rPr>
        <b/>
        <sz val="8"/>
        <rFont val="Arial"/>
        <family val="2"/>
      </rPr>
      <t>Monitoreo de noticias:</t>
    </r>
    <r>
      <rPr>
        <sz val="8"/>
        <rFont val="Arial"/>
        <family val="2"/>
      </rPr>
      <t xml:space="preserve"> Recopilan las principales informaciones relacionadas con los mercados financieras y de valores que circulan en los principales medios de comunicación del país.
</t>
    </r>
    <r>
      <rPr>
        <b/>
        <sz val="8"/>
        <rFont val="Arial"/>
        <family val="2"/>
      </rPr>
      <t>Inmoinfo:</t>
    </r>
    <r>
      <rPr>
        <sz val="8"/>
        <rFont val="Arial"/>
        <family val="2"/>
      </rPr>
      <t xml:space="preserve"> Obtención de los indicadores inmobiliarios más importantes del país como niveles de ocupación, precios por metro cuadrado y niveles de oferta y demanda.
</t>
    </r>
    <r>
      <rPr>
        <b/>
        <sz val="8"/>
        <rFont val="Arial"/>
        <family val="2"/>
      </rPr>
      <t xml:space="preserve">Cero Riesgo: </t>
    </r>
    <r>
      <rPr>
        <sz val="8"/>
        <rFont val="Arial"/>
        <family val="2"/>
      </rPr>
      <t xml:space="preserve">Se apoyan los temas relacionados con legitimación de capitales y financiamiento del terrorismo
</t>
    </r>
    <r>
      <rPr>
        <b/>
        <sz val="8"/>
        <rFont val="Arial"/>
        <family val="2"/>
      </rPr>
      <t>Central Banking:</t>
    </r>
    <r>
      <rPr>
        <sz val="8"/>
        <rFont val="Arial"/>
        <family val="2"/>
      </rPr>
      <t xml:space="preserve"> Acceso a la información de los Bancos Centrales.
</t>
    </r>
    <r>
      <rPr>
        <b/>
        <sz val="8"/>
        <rFont val="Arial"/>
        <family val="2"/>
      </rPr>
      <t xml:space="preserve">IFRS: </t>
    </r>
    <r>
      <rPr>
        <sz val="8"/>
        <rFont val="Arial"/>
        <family val="2"/>
      </rPr>
      <t xml:space="preserve">Permite acceso a las normas internacional de información financiera, de auditoria y sus respectivas actualizaciones.
</t>
    </r>
    <r>
      <rPr>
        <b/>
        <sz val="8"/>
        <rFont val="Arial"/>
        <family val="2"/>
      </rPr>
      <t>Suscripción al International Institute of Operational Risk:</t>
    </r>
    <r>
      <rPr>
        <sz val="8"/>
        <rFont val="Arial"/>
        <family val="2"/>
      </rPr>
      <t xml:space="preserve"> Apoyo a las investigaciones que se llevan a cabo a lo interno del proyecto estratégico de "Modelo de gestión del riesgo".</t>
    </r>
  </si>
  <si>
    <r>
      <rPr>
        <b/>
        <sz val="8"/>
        <rFont val="Arial"/>
        <family val="2"/>
      </rPr>
      <t>Bloomberg</t>
    </r>
    <r>
      <rPr>
        <sz val="8"/>
        <rFont val="Arial"/>
        <family val="2"/>
      </rPr>
      <t>: Permite darle seguimiento a los mercados de valores mediante la plataforma internacional Bloomberg.</t>
    </r>
  </si>
  <si>
    <r>
      <rPr>
        <b/>
        <sz val="8"/>
        <rFont val="Arial"/>
        <family val="2"/>
      </rPr>
      <t xml:space="preserve">Bloomberg: </t>
    </r>
    <r>
      <rPr>
        <sz val="8"/>
        <rFont val="Arial"/>
        <family val="2"/>
      </rPr>
      <t xml:space="preserve">Permite darle seguimiento a los mercados de valores mediante la plataforma internacional Bloomberg.
</t>
    </r>
    <r>
      <rPr>
        <b/>
        <sz val="8"/>
        <rFont val="Arial"/>
        <family val="2"/>
      </rPr>
      <t>Monitoreo de noticias:</t>
    </r>
    <r>
      <rPr>
        <sz val="8"/>
        <rFont val="Arial"/>
        <family val="2"/>
      </rPr>
      <t xml:space="preserve"> Recopilan las principales informaciones relacionadas con los mercados financieras y de valores que circulan en los principales medios de comunicación del país.
Datum</t>
    </r>
    <r>
      <rPr>
        <b/>
        <sz val="8"/>
        <rFont val="Arial"/>
        <family val="2"/>
      </rPr>
      <t xml:space="preserve">: </t>
    </r>
    <r>
      <rPr>
        <sz val="8"/>
        <rFont val="Arial"/>
        <family val="2"/>
      </rPr>
      <t>Se apoyan los temas relacionados con legitimación de capitales y financiamiento del terrorismo                                IFRS: Permite acceso a las normas internacional de información financiera, de auditoria y sus respectivas actualizaciones.
Velex</t>
    </r>
    <r>
      <rPr>
        <b/>
        <sz val="8"/>
        <rFont val="Arial"/>
        <family val="2"/>
      </rPr>
      <t>:</t>
    </r>
    <r>
      <rPr>
        <sz val="8"/>
        <rFont val="Arial"/>
        <family val="2"/>
      </rPr>
      <t xml:space="preserve"> Apoyo a las gestiones de la Asesorìa Juridica, cuenta con Biblioteca Virtual a nivel internacional.</t>
    </r>
  </si>
  <si>
    <r>
      <t xml:space="preserve">La Sugef presupuesta en esta subpartida el pago de contratos por acceso a información en línea tal y como:
</t>
    </r>
    <r>
      <rPr>
        <b/>
        <sz val="8"/>
        <rFont val="Arial"/>
        <family val="2"/>
      </rPr>
      <t>Bloomberg:</t>
    </r>
    <r>
      <rPr>
        <sz val="8"/>
        <rFont val="Arial"/>
        <family val="2"/>
      </rPr>
      <t xml:space="preserve">Permite obtener variables financieras, macroeconómicas y el precio de los  títulos valores de los mercados internacionales, a fin de dar seguimiento a los diferentes riesgos que enfrenta el Sistema Financiero Nacional. 
</t>
    </r>
    <r>
      <rPr>
        <b/>
        <sz val="8"/>
        <rFont val="Arial"/>
        <family val="2"/>
      </rPr>
      <t>Equifax:</t>
    </r>
    <r>
      <rPr>
        <sz val="8"/>
        <rFont val="Arial"/>
        <family val="2"/>
      </rPr>
      <t xml:space="preserve"> Base de datos de información personal, utilizada para la consulta de información necesaria para llevar a cabo investigaciones sobre personas físicas o jurídicas en el marco de la supervisión basada en riesgo de entidades financieras, artículo 15 y 15bis que lleva a cabo la Sugef.
</t>
    </r>
    <r>
      <rPr>
        <b/>
        <sz val="8"/>
        <rFont val="Arial"/>
        <family val="2"/>
      </rPr>
      <t>Membresía a la IFRS:</t>
    </r>
    <r>
      <rPr>
        <sz val="8"/>
        <rFont val="Arial"/>
        <family val="2"/>
      </rPr>
      <t xml:space="preserve"> Acceso a las NIIFs e información actualizada para uso en labores de supervisíon.</t>
    </r>
  </si>
  <si>
    <t>1.04.01</t>
  </si>
  <si>
    <t>Servicios ciencias salud</t>
  </si>
  <si>
    <t>Comprende las erogaciones por concepto de servicios profesionales y técnicos para
realizar trabajos en el campo de la salud. Incluye los servicios integrales de salud.</t>
  </si>
  <si>
    <t xml:space="preserve">Se incluye los recursos para el pago de los servicios de atención y traslado de pacientes a un centro hospitalario </t>
  </si>
  <si>
    <t>Contratación de los servicios de abogados penalistas para atención de demandas contra funcionarios de la superintendencia en el cumplimiento de sus labores.</t>
  </si>
  <si>
    <t xml:space="preserve">Detalle de los servicios y para qué se utilizan, justificar cada uno ligarlo al Plan Estratégico. </t>
  </si>
  <si>
    <t>Abarca los servicios de consultorías que se pretenden contratar.
Las consultorías se presupuestan tomando en cuenta los entregables y necesidades de los proyectos, así como algunas que el despacho vea pertinente realizar.</t>
  </si>
  <si>
    <t>Abarca los servicios de consultoría que se pretenden contratar.
Las consultorías se presupuestan tomando en cuenta los entregables y necesidades de los proyectos, todas las consultorías están asociadas al cumplimiento de las diferentes metas que se establecen en el Plan Estratégico del periodo 2019-2023.</t>
  </si>
  <si>
    <t>Abarca los servicios de consultoría que se pretenden contratar.
Las consultorías se presupuestan tomando en cuenta los entregables y necesidades de los proyectos, así como algunas que el despacho vea pertinente realizar</t>
  </si>
  <si>
    <t>Abarca los servicios de consultoría que se pretenden contratar así como los gastos por servicios administrativos prestado por el BCCR (Abarca la mayor parte del rubro)
Las consultorís se presupuestan tomando en cuenta los entregables y necesidades de los proyectos, así como algunas que el despacho vea pertinente realizar</t>
  </si>
  <si>
    <t>Explicación del costeo ABC (listado de partidas que brinda el BCCR)
¿Cómo determinan las necesidades las ODMs?</t>
  </si>
  <si>
    <t>Los Servicios de gestión de Apoyo (Serv. Adm BCCR) incluyen los servicios brindados por las divisiones Administrativa, Asesoría Jurídica, Finanzas y Contabilidad, Gestión y Desarrollo, Secretaria General y Sistema de Pagos. Los servicios brindados son: Contratación de Talento Humano, Gestión de Capacitación, Gestión de la Información Bibliográfica, Administración y Supervisión de Bienes Muebles, Evaluación del Desempeño, Compra Abreviada, Compra Directa y Licitaciones, Gestión de Pagos (Cajas Chicas, Documentos de Gastos y Pago Nacional e Internacional), Personal Servicios Médicos ODM / Tournón, Salud Ocupacional (Salud Preventiva/Ocupacional/Pólizas de riesgo del trabajo y viajero), Atención Psicosocial (Evaluación del Clima Laboral), Remuneraciones y Servicio al Personal, Servicio Fotocopiado, Servicio Taxi, Servicio Transporte, Contrato Aseo y Limpieza  (asignados directos), Gestión del espacio físico (Edificio Barrio Tournón), Control Presupuestario, Administración Documental, Gestión Documental, Gestión de Información, Gestión de Proyectos, Análisis y Cambio Organizacional, Gestión Plataforma Documental, Gestionar Seguridad SAP, Servicios de secretaría (Publicaciones Secretaria), Atención de Consejo, Roles, inducciones (Divulgación) y Atención al cliente (Firma Digital).
La necesidades de las ODMs, se obtienen de un formulario que las ODMs llenan anualmente durante la formulación e incluyen por servicio las demandas esperadas.</t>
  </si>
  <si>
    <t>Corresponde a los servicios administrativos prestados por el BCCR (Abarca la mayor parte del rubro).</t>
  </si>
  <si>
    <t>Servicio de desarrollo de sistemas (consultorías)</t>
  </si>
  <si>
    <t>Incluye el monto para la contratación de consultorías en el campo de la informática, contratadas a nivel externo de la corporación.</t>
  </si>
  <si>
    <t xml:space="preserve">Servicio de desarrollo de sistemas </t>
  </si>
  <si>
    <t>¿Detalle de qué incluye y cómo se terminan las necesidades, relacionarlo con el PE (no entiende que es PE)</t>
  </si>
  <si>
    <t xml:space="preserve">El crecimiento se explica por el crecimiento de los proyectos en la Sugeval y Sugese. Así como operativa del Proyecto KYC que se estima entra en operación a partir de julio 2020
Los servicios tecnológicos comprenden las actividades o labores requeridas para garantizar la operación normal de las aplicaciones que apoyan la operativa de las Superintendencias , ya sean herramientas o sistemas de información adquiridos a través de un tercero o desarrollados internamente. Así como las actividades requeridas para la puesta en marcha de una solución tecnológica, ya sean sistemas de información adquiridos a través de un tercero o desarrollados internamente.   Estas solicitudes son revisadas en el CETI de cada ODM, adicionalmente son revisadas por el director de la DST junto con los Superintendentes. </t>
  </si>
  <si>
    <t>Incluye el monto de los servicios de TI cobrados por el BCCR, departamento de tecnologías, gestión de solucuiones, implementaciones de recursos internos y externos, así como temas de sofware y harware</t>
  </si>
  <si>
    <t>Incluye el monto de los servicios de TI cobrados por el BCCR, departamento de tecnologías, gestión de soluciones, implementaciones de recursos internos y externos, así como temas de software y hardware</t>
  </si>
  <si>
    <t>Incluye el monto de los servicios de TI cobrados por el Departamento Servicios Tecnológicos del BCCR, así como la contratación de consultorías en informática.</t>
  </si>
  <si>
    <t>La Sugef presupuesta en esta subpartida lo siguiente:
Pago de la Revisión Técnica Vehicular para la flotilla institucional.
Contrato del Servicio de GPS, para la flotilla institucional.</t>
  </si>
  <si>
    <t>¿Detalle de cómo está compuesto el pago al BCCR? 
Detalle o listado de conceptos que se compone la partida partida  ¿de que forma verifican el cobro realizado por el BCCR?</t>
  </si>
  <si>
    <t>Los Otros servicios de gestión y apoyo comprenden todos los gastos directos asociados a la operación del edificio Tournón, costo que es distribuido utilizando la proporción de los metros cuadros del área rentable ocupados por cada una de las dependencias asignadas en el Edificio Barrio Tournón respecto al total de los metros cuadrados del área rentable. Comprenden las siguientes partidas de gasto: Alquiler de edificios, locales y terrenos, Mantenimiento de edificios, Servicios de alcantarillado, Servicios eléctricos, Otros servicios básicos, Servicios de Limpieza, Servicios de Vigilancia, Otros servicios de gestión (mejoras) y Otros útiles, materiales y suministros diversos.</t>
  </si>
  <si>
    <t>La Sugeval además incluye en esta partida los diseños de arte.
Lo prestado por el BCCR incluye los servicios de electricidad, alcantarillado, limpieza, vigilancia, mantenimiento del edificio…</t>
  </si>
  <si>
    <t>Contratación de servicios de traducción técnica escrita y simultánea en actividades oficiales de la institución.
Pago de gastos por alquiler de edificio.</t>
  </si>
  <si>
    <t>La Sugese además incluye en esta partida los servicios de traduccion de documentos y traduccion simultànea.
Lo prestado por el BCCR incluye los servicios de electricidad, alcantarillado, limpieza, vigilancia, mantenimiento del edificio…</t>
  </si>
  <si>
    <t>Pago de actividades lúdicas en eventos de educación financiera.
Lo prestado por el BCCR incluye los servicios de electricidad, alcantarillado, limpieza, vigilancia, mantenimiento del edificio.</t>
  </si>
  <si>
    <t xml:space="preserve">
Pago de alquiler por el espacio ocupado en el Edificio de los ODM del BCCR (incluye los servicios de electricidad, alcantarillado, limpieza, vigilancia, mantenimiento del edificio).
</t>
  </si>
  <si>
    <t>Debido a que en el año 2019 la Sugeval hizo la devolución de su flotilla vehícular, en esta partida se presupuestan dos montos, uno para el pago de taxis y otro para al alquiler de busetas o buses en caso de ser requerido.</t>
  </si>
  <si>
    <t>Debido a que en el año 2019 la Sugeval hizo la devolución de su flotilla vehícular, en esta partida se presupuestan dos montos, uno para el pago de servicios de taxis que se utiliza para el traslado de los inspectores a las visitas de inspección a las entidades, así como reuniones externas a la institucpión y otro para al alquiler de busetas o buses en caso de ser requerido como parte del desarrollo de actividades relacionadas con la razón de ser institucional.</t>
  </si>
  <si>
    <t>Pago de reintegro de servicios de taxis que se utiliza para el traslado de los inspectores a las visitas de inspección a las entidades, así como reuniones externas a la institucpión, cuando por algún motivo de fuerza mayor no se le dio el servicio de traslado.
Pago de peajes por traslado de funcionarios a reuniones externas.</t>
  </si>
  <si>
    <t xml:space="preserve"> Pago del transporte en giras al interior del país. </t>
  </si>
  <si>
    <t>¿Para qué es el viaje?
¿Qué importancia?</t>
  </si>
  <si>
    <t>Viáticos para los funcionarios de supervisión que se encuentre fuera de la Institución.</t>
  </si>
  <si>
    <t>Viáticos para los funcionarios de supervisión que realizan actividades propias al trabajo fuera de la institución y cumpliendo los criterios que ha establecido la Contraloría en el Reglamento de gastos de viaje y de transporte para funcionarios públicos (Viáticos) vigente y aplicable a los funcionarios públicos para este tipo de actividades.</t>
  </si>
  <si>
    <t>Pago de servicio de parqueo público por trámites oficiales de la institución.
Viáticos para los funcionarios de supervisión conforme lo establece el Reglamento de la Contraloría General de la República.</t>
  </si>
  <si>
    <t>Viáticos para los funcionarios de supervisión que realizan visitas de supervisión y la participación a la expo móvil y expo casa.</t>
  </si>
  <si>
    <t>Viáticos en giras al interior del país.</t>
  </si>
  <si>
    <t>Pago de gastos por concepto de hospedaje, alimentación y otros menores que se reconocen a los funcionarios que realizan supervisiones in situ, todo de acuerdo con lo establecido en el Reglamento de Viáticos de la Contraloría General de la República.</t>
  </si>
  <si>
    <t>¿Para qué es el viaje?
¿Qué importancia?
¿Qué beneficios que se recibe la institución?
Detalle de los viajes que se compone la partida</t>
  </si>
  <si>
    <t>Viajes oficiales con organismos internacionales</t>
  </si>
  <si>
    <t>Viajes oficiales con organismos internacionales en representación de la institución, en vista de que la superintendencia pertenece a órganos internacionales que regulan el mercado de valores y como parte de los compromisos se debe de asistir de forma anual a reuniones y congresos anuales. Además como parte del proceso de ingreso a la OCDE el país debe acudir durante el año a los Comités en los cuales tiene representación, dentro de los cuales está el de Gobierno Corporativo.</t>
  </si>
  <si>
    <t>Viajes oficiales a organismos internacionales.</t>
  </si>
  <si>
    <t>Viajes oficiales con organismos internacionales de acuerdo al plan de capacitación definido</t>
  </si>
  <si>
    <t>Pago de traslado de los viajes oficiales a los Miembros del Consejo.</t>
  </si>
  <si>
    <t xml:space="preserve">Monto presupuestado para la compra de boletos aéreos a funcionarios designados para representar a la Sugef en actividades oficiales ya sea por invitación de organismos internacionales o contempladas en los convenios suscritos entre la institución y los organismos de los que es miembro. Además se incluye en esta subpartida el costo de boletos para llevar a cabo visitas de supervisión en el exterior (Banco BICSA Miami y Panamá, y a BCT Panamá). </t>
  </si>
  <si>
    <t>Viáticos de hospedaje y alimentación relacionados con los viajes oficiales.</t>
  </si>
  <si>
    <t>Viáticos de hospedaje y alimentación relacionados con viajes oficiales con organismos internacionales en representación de la institución, en vista de que la superintendencia pertenece a órganos internacionales que regulan el mercado de valores y como parte de los compromisos se debe de asistir de forma anual a reuniones y congresos anuales. Además como parte del proceso de ingreso a la OCDE el país debe acudir durante el año a los Comités en los cuales tiene representación, dentro de los cuales está el de Gobierno Corporativo.</t>
  </si>
  <si>
    <t>Viáticos de hospedaje y alimentación relacionados con los viajes oficiales de acuerdo al plan de capacitación definido,</t>
  </si>
  <si>
    <t>Monto presupuestado para el pago de viáticos a funcionarios designados para representar a la Sugef en actividades oficiales ya sea por invitación de organismos internacionales o contempladas en los convenios suscritos entre la institución y los organismos de los que es miembro. Además a los funcionarios que realizan visitas de supervisión en el exterior (Banco BICSA Miami y Panamá, y BCT-Panamá), todo lo anterior de acuerdo con el Reglamento de  gastos de viaje y de transporte para funcionarios públicos de la CGR</t>
  </si>
  <si>
    <t>Actualmente solo se presupuestan los seguros de responsabilidad civil y dinero en tránsito</t>
  </si>
  <si>
    <t>Actualmente solo se presupuestan los seguros de responsabilidad civil y dinero en tránsito, los cuales se deben de cancelar como parte de las operaciones que se llevan a cabo.</t>
  </si>
  <si>
    <t>Pago de la póliza anual de la flotilla de vehículos de la institución.
Pago del Seguro Obligatorio de Vehículos (marchamos).</t>
  </si>
  <si>
    <t>Se incluye los recursos para el pago de renovación de las pólizas de dinero en transito y seguro viajero</t>
  </si>
  <si>
    <t>Pago de las Pólizas de Seguro correspondientes a Responsabilidad Civil, Equipo Electrónico, Automóviles y el Seguro Obligatorio al Ruedo.</t>
  </si>
  <si>
    <t>Detalle de capacitaciones
Cantidad de funcionarios que abarca el plan
¿Qué necesidad que cubre?  ¿Cuáles son los criterios que se utilizan para elaborar el plan de capacitación?</t>
  </si>
  <si>
    <t>Capacitaciones tanto fuera como dentro del país, así como todos los montos asociados a la misma, contratación del capacitador, alimentación, alquiler de local, etc.</t>
  </si>
  <si>
    <t>Capacitaciones tanto fuera como dentro del país, así como todos los montos asociados a la misma, contratación del capacitador, alimentación, alquiler de local, etc. Las actividades de capacitación están establecidas en el Plan de Capacitación institucional que forma parte del Plan Anual Operativo y que se aprueba para el año respectivo, las temáticas están asociadas a tres ejes orientadores: liderazgo, gestión del negocio y proyectos.</t>
  </si>
  <si>
    <t>Capacitaciones tanto fuera como dentro del país, así como todos los montos asociados a la misma, contratación del capacitador, alimentación, alquiler de local, etc. Responde al plan de capacitación institucional.</t>
  </si>
  <si>
    <t>Capacitaciones tanto fuera como dentro del país, así como todos los montos asociados a la misma, contratación del capacitador, alimentación.</t>
  </si>
  <si>
    <t xml:space="preserve">Detalle compromisos que se cubren </t>
  </si>
  <si>
    <t>Atención de actividades relacionadas con Inclusión Financiera en el Mercado de Valores,  rendición de cuentas a la industria, Atención de representantes de organismos internacionales, Refrigerios Foros con sectores del mercado de valores, Sesiones comité consultivo. Actividades del Consejo  Centroamericano y de ASBA</t>
  </si>
  <si>
    <t>Atención de actividades relacionadas con temas como los siguientes: Inclusión Financiera en el Mercado de Valores,  rendición de cuentas a la industria, Atención de representantes de organismos internacionales, Refrigerios Foros con sectores del mercado de valores, Sesiones comité consultivo. Actividades del Consejo  Centroamericano y de ASBA. Dichas actividades se realizan para dar a conocer actividades propias del mercado de valores que son de interes para la ciudadania.</t>
  </si>
  <si>
    <t>Atención de actividades oficiales de la institución.</t>
  </si>
  <si>
    <t>Atención de representantes de organismos internacionales.</t>
  </si>
  <si>
    <t>Contratación de Actividades Protocolarias para el inicio o clausura de eventos oficiales organizados por la Sugef o contemplados en convenios con organismos internacionales de los cuales es miembro.</t>
  </si>
  <si>
    <t>Atención de personas ajenas a la institución por parte del Superintendente o Intendente de la Sugeval.</t>
  </si>
  <si>
    <t>Atención de personas ajenas a la institución por parte del Superintendente o Intendente de la Sugeval, dichas atención se realizan como parte de la atención oficial que la investidura del cargo trae asociada.</t>
  </si>
  <si>
    <t>Tener detalle de cantidad y modelos de carros
La reparación es  por licitación?</t>
  </si>
  <si>
    <t>Mantenimiento preventivo y correctivo a la flotilla de vehículos institucional.</t>
  </si>
  <si>
    <t>Gastos por mantenimiento y reparaciones preventivas o correctivas de la flotilla de vehículos de la Sugef</t>
  </si>
  <si>
    <t xml:space="preserve">Preparar el detalle de qué incluye </t>
  </si>
  <si>
    <t>Reparación de walkie talkies utilizado por las brigadas</t>
  </si>
  <si>
    <t>Se emplea en la reparación de los equipos que se utilizan de forma cotidiana en la institución como parte de las labores.</t>
  </si>
  <si>
    <t>Para pago de reparaciones a los teléfonos del Despacho.</t>
  </si>
  <si>
    <t>La Sugef solo presupuesta para mantenimiento de proyectores multimedia.</t>
  </si>
  <si>
    <t>¿Qué incluye?  ¿Qué conceptos incluye este gasto?</t>
  </si>
  <si>
    <t>Reparación de impresoras, fotocopiadoras, reloj marcador, etc</t>
  </si>
  <si>
    <t>Se emplea en la reparación de los equipos que se utilizan de forma cotidiana en la institución como parte de las labores, considera equipos como: impresoras, fotocopiadoras, reloj marcador, etc</t>
  </si>
  <si>
    <t>Reparación de  reloj marcador</t>
  </si>
  <si>
    <t xml:space="preserve"> Para pago del mantenimiento de equipo de oficina como la impresora, sillas, escritorios, etc.</t>
  </si>
  <si>
    <t>Actualmente se presupuesta una provisión para la reparación de mobiliario de oficina, en caso necesario.</t>
  </si>
  <si>
    <t>1.08.08</t>
  </si>
  <si>
    <t>Mantenimiento y reparación de equipo de cómputo y sistemas</t>
  </si>
  <si>
    <t>Contempla los gastos por concepto de mantenimiento y reparaciones preventivas y habituales de computadoras tanto la parte física como en el conjunto de programas en funcionamiento, sus equipos auxiliares y otros.</t>
  </si>
  <si>
    <t>¿Qué incluye? ¿Qué conceptos incluye este gasto?</t>
  </si>
  <si>
    <t>Mantenimiento de refrigeradoras y purificadores de agua</t>
  </si>
  <si>
    <t>Se emplea en la reparación de los equipos que se utilizan de forma cotidiana en la institución como parte de las labores, considera equipos como: refrigeradoras, purificadores de agua y hornos de microhondas.</t>
  </si>
  <si>
    <t>Se incluye los recursos para el pago de mantenimiento de dispensadores de agua</t>
  </si>
  <si>
    <t>Se incluye una provisión para mantenimiento y reparación de purificadores de agua, refrigeradores, y otro equipo, en caso necesario.</t>
  </si>
  <si>
    <t>Timbres</t>
  </si>
  <si>
    <t>Compra de especies fiscales para la elaboración de los documentos legales que los requieran.</t>
  </si>
  <si>
    <t xml:space="preserve"> Compra de especies fiscales</t>
  </si>
  <si>
    <t>Se presupuesta la compra de timbres para uso en la Asesoría Jurídica de la Sugef.</t>
  </si>
  <si>
    <t>1.99.99</t>
  </si>
  <si>
    <t>Otros servicios no especificados</t>
  </si>
  <si>
    <t>Contempla otros servicios no considerados en los grupos y subpartidas anteriores.</t>
  </si>
  <si>
    <t>Membresía anual de PriceSmart quién tiene esto</t>
  </si>
  <si>
    <t xml:space="preserve">Tener listo un detalle de vehículos 
 </t>
  </si>
  <si>
    <t>Compra de gasolina y diesel para los vehículos institucionales.</t>
  </si>
  <si>
    <t>Contratación del suministro de combustible a crédito para la flotilla de vehículos de la superintendencia y pago de facturas por combustible cuando funcionarios de la Sugef se encuentren en supervisión in situ en lugares fuera del GAM.</t>
  </si>
  <si>
    <t>¿Para qué es?</t>
  </si>
  <si>
    <t>Medicamentos varios, para dolor de cabeza y gripe, así como suero en caso de alguna  Tenemos que ponernos de acuerdo</t>
  </si>
  <si>
    <t>Productos para la atención de la salud del personal.</t>
  </si>
  <si>
    <t>Medicamentos varios</t>
  </si>
  <si>
    <t>Compra de medicamentos de venta libre y de uso general para el tratamiento de malestares menores como: dolores de cabeza, malestares estomacales, malestares menstruales, dolor muscular, etc. Además, se contemplan medicamentos para uso de la brigada de emergencias de la Sugef para la atención primaria de heridas, quemaduras y otras lesiones externas.</t>
  </si>
  <si>
    <t>¿Por qué no todos los presupuestos lo incluyen? Preparar consumo histórico y justificación del gasto</t>
  </si>
  <si>
    <t>Toners para impresoras</t>
  </si>
  <si>
    <t>Toners para impresoras, si bien es cierto se aplican politicas de austeridad en el uso del papel algunas documentos requieren ser impresos.</t>
  </si>
  <si>
    <t>Compra de toner para las impresoras y fotocopiadoras.</t>
  </si>
  <si>
    <t>Tornes para impresoras</t>
  </si>
  <si>
    <t xml:space="preserve">Adquisición de cartuchos de tinta o tóner para las impresoras que se utilizan en la Sugef. </t>
  </si>
  <si>
    <t>¿Cómo se justifica el gasto. Y para qué ocasiones se utiliza?</t>
  </si>
  <si>
    <t>té, café, azúcar, crema, agua embotellada, galletas para atención de reuniones</t>
  </si>
  <si>
    <t>Productos varios que se emplean para la atención de reuniones con funcionarios externos como los siguientes: té, café, azúcar, crema, agua embotellada y galletas.</t>
  </si>
  <si>
    <t xml:space="preserve"> Compra de café y otros artículos necesarios para atender reuniones de Directores y Asesores en el Despacho CONASSIF, además para el pago del Servicio de alimentación en sesiones del CONASSIF.</t>
  </si>
  <si>
    <t>Compra de productos alimenticios para consumo de los funcionarios y para la atención de personas externas que participen en reuniones de trabajo y otros eventos de índole laboral en las instalaciones de la Sugef, dentro de estos se encuentran: Café, azúcar, crema, té frío, repostería, refrescos gaseosos y otros. Además, incluye una provisión para el pago de alimentación en los casos que corresponda según la normativa interna, cuando un funcionario labore jornada extraordinaria.</t>
  </si>
  <si>
    <t>Cables HDMI, regletas, extensiones (Se mantiene un monto pequeño en caso de que se requiera)</t>
  </si>
  <si>
    <t>Los materiales se emplean como parte del mantenimiento de los espacios de trabajo con los que dispone la institución. Ej: cables HDMI, regletas, extensiones eléctricas.</t>
  </si>
  <si>
    <t>Los materiales se emplean como parte del mantenimiento de los espacios de trabajo con los que dispone la institución.</t>
  </si>
  <si>
    <t xml:space="preserve"> Compra de cables, adaptadores y artículos para uso electrónico.</t>
  </si>
  <si>
    <t>2.04.01</t>
  </si>
  <si>
    <t>Herramientas e instrumentos</t>
  </si>
  <si>
    <t>Incluye la adquisición de implementos no capitalizables que se requieren para realizar actividades manuales como la carpintería, mecánica, electricidad, artesanía, agricultura, instrumentos de investigación no médica, entre otras. A manera de ejemplo se citan: martillos, cepillos, palas, tenazas, alicates, cincel, cintas métricas, llaves fijas, brújulas, tubos de ensayo, desatornillador, probetas, serruchos, entre otros.</t>
  </si>
  <si>
    <t xml:space="preserve">¿Para qué se utilizan?  ¿Qué se presupuesta en la partida  y que tipo de erogaciones se han presentado los años anteriores ? </t>
  </si>
  <si>
    <t xml:space="preserve"> Compra de equipo diverso necesario para llevar a cabo reparaciones en el Despacho CONASSIF.</t>
  </si>
  <si>
    <t xml:space="preserve"> Compra de repuestos y accesorios diversos.</t>
  </si>
  <si>
    <t xml:space="preserve">Adquisición de llantas y baterías para sustitución de los que se dañen o cumplan su vida útil, en la flotilla de vehículos de la Sugef. </t>
  </si>
  <si>
    <t xml:space="preserve">¿Cómo se justifica el gasto?  ¿Qué se presupuesta en la partida  y que tipo de erogaciones se han presentado los años anteriores ? </t>
  </si>
  <si>
    <t>Lapiceros, borradores, gomas, lápices, cinta adhesiva, grapas…</t>
  </si>
  <si>
    <t>Corresponde a diversos materiales útiles y materiales que se emplean como parte del desarrollo de las labores diaris de trabajo, considera productos como los siguientes: lapiceros, borradores, gomas, lápices, cinta adhesiva, grapas…</t>
  </si>
  <si>
    <t>Corresponde a diversos materiales útiles y materiales que se emplean como parte del desarrollo de las labores diarias de trabajo, considera productos como los siguientes: lapiceros, borradores, gomas, lápices, cinta adhesiva, grapas…</t>
  </si>
  <si>
    <t>Corresponde a suministros de oficina generales como por ejemplo: Lapiceros, borradores, gomas, lápices, cinta adhesiva, grapas…</t>
  </si>
  <si>
    <t xml:space="preserve"> Compra de útiles y materiales de oficina y cómputo</t>
  </si>
  <si>
    <t xml:space="preserve">Compra de artículos de oficina necesarios para la jornada laboral en la superintendencia, tales como: lapiceros, borradores, engrapadoras, grapas, clips, pilots, cinta, corrector, etc. </t>
  </si>
  <si>
    <t>¿Por qué se incluye este gasto?</t>
  </si>
  <si>
    <t>Gasas, guantes, alcohol para brigada</t>
  </si>
  <si>
    <t>Corresponde a productos que se emplean en los servicios médicos con los que cuenta la institución así como las brigadas de rescate, e incluye productos como los siguients: Gasas, guantes, alcohol.</t>
  </si>
  <si>
    <t>Compra de electrodos y parches de repuesto para el Desfibrilador Externo Automático (DEA). Instrumento para atención de emergencias calificadas por parte de la Brigada de la Sugef, mientras se traslada el paciente a un centro médico; así como otros materiales médicos utilizados por la brigada para primeros auxilios como gasas, guantes, etc.</t>
  </si>
  <si>
    <t>¿Para qué se utilizan?</t>
  </si>
  <si>
    <t>Papel bond, impresiones, sobres</t>
  </si>
  <si>
    <t>Los recursos se emplean como parte del diseño e implementación de material informativo que se prepara como parte de las labores de comunicación que las entidades publicas deben realizar y considera productos como los siguientes: Papel bond, impresiones y sobres entre otros.</t>
  </si>
  <si>
    <t>Compra de papel bond, sobres todo tipo, pago de impresiones, pago de suscripción de periódicos.</t>
  </si>
  <si>
    <t>Papel bond, impresiones, sobres, , suscripciones de periodicos</t>
  </si>
  <si>
    <t xml:space="preserve"> Compra de papel y materiales derivados para el Despacho  del CONASSIF.</t>
  </si>
  <si>
    <t>Compra de artículos de papel utilizados en labores diarias de la superintendencia, tales como: block de notas, folders, carpetas, sobres, etc.</t>
  </si>
  <si>
    <t xml:space="preserve">¿Por qué se tiene que dar uniformes?  </t>
  </si>
  <si>
    <t>N/A (Persianas)</t>
  </si>
  <si>
    <t>Incluye algunos materiales relacionados con mejoras que se le deben realizar a las instalaciones en la cual se desarrollan las labores.</t>
  </si>
  <si>
    <t>Contratación de uniformes para el personal de servicio de transporte institucional.</t>
  </si>
  <si>
    <t xml:space="preserve">Se incluye los recursos para la contratación de elaboración de camisetas institucionales para la participación de la Sugese en las ferias, como la expo casa y expo movíl. </t>
  </si>
  <si>
    <t xml:space="preserve">Compra de uniformes para los choferes, mensajeros, ujieres de la Sugef. Todo de acuerdo con lo establecido en la Convención Colectiva vigente. </t>
  </si>
  <si>
    <t>¿Qué incluye?  ¿Qué se presupuesta en la partida?</t>
  </si>
  <si>
    <t>Papel higiénico, cloro desinfectante, servilletas, jabón…</t>
  </si>
  <si>
    <t>Corresponde a productos de limpieza como parte de las normas de salubridad, y considera productos como los siguientes: Papel higiénico, cloro desinfectante, servilletas, jabón, entre otros.</t>
  </si>
  <si>
    <t>Corresponde a productos de limpieza como parte de las normas de salubridad, y considera productos como los siguientes: Papel higiénico, cloro, desinfectante, servilletas, jabón, entre otros.</t>
  </si>
  <si>
    <t>Se incluye los recursos para la compra de suministros de papel de aseo e higiene y suministros de limpieza generales, como por ejemplo; Papel higiénico, cloro desinfectante, servilletas, jabón…</t>
  </si>
  <si>
    <t xml:space="preserve">Adquisición de artículos y materiales de limpieza para uso en instalaciones de la Sugef, dentro de estos están: papel higiénico, toallas para manos, servilletas p/dispensador, servilletas comunes, jabón lavaplatos, esponjas, lysol, alcohol en gel, jabón para manos y otros. </t>
  </si>
  <si>
    <t>Compra de artículos menores para la brigada institucional.</t>
  </si>
  <si>
    <t>Se incluye recursos para compra de equipo menor para uso de la brigada institucional</t>
  </si>
  <si>
    <t>Filtros, removedores</t>
  </si>
  <si>
    <t>Productos varios que se emplean para la atención de reuniones con funcionarios externos como los siguientes: filtros y removedores.</t>
  </si>
  <si>
    <t>Productos varios que se emplean para la atención de reuniones con funcionarios externos como los siguientes: filtros para coffee makers, removedores, vasos, platos, tazas y termos.</t>
  </si>
  <si>
    <t xml:space="preserve"> Compra de tazas, platos, vasos y otros necesarios para atender reuniones del Despacho.</t>
  </si>
  <si>
    <t>Adquisición de útiles para comedores o cocinas, tales como: Percoladores, Coffee Maker, menaje, picheles, removedores, otros.</t>
  </si>
  <si>
    <t>Decoración patria y navideña, baterias</t>
  </si>
  <si>
    <t>Productos de ornato que se requieren para mantener un ambiente de trabajo adecuado, considera productos como los siguientes: decoración patria y navideña, baterias</t>
  </si>
  <si>
    <t>Baterias para controles de proyectores, pantallas, punteros, etc</t>
  </si>
  <si>
    <t>Baterías para controles de proyectores, pantallas, punteros, etc.,  Se incluye útiles, materiales y suministros no incluidos en las partidas anteriores.</t>
  </si>
  <si>
    <t xml:space="preserve">Adquisición de otros útiles, materiales y suministros necesarios para labores diarias de la superintendencia y que no se contemplan en las subpartidas anteriores, tales como: baterías para controles remotos, porta gafetes y baterías para el DEA. </t>
  </si>
  <si>
    <t>¿Qué necesidad cubre?</t>
  </si>
  <si>
    <t>Sugef esta renovando la flotilla, ya que los vehículos  tienen más  de  ocho años</t>
  </si>
  <si>
    <t>Compra de vehículos para el traslado de funcionarios a los entes supervisados y traslado a reuniones oficiales.</t>
  </si>
  <si>
    <t>Adquisición de vehículos para renovar la flotilla actual de la superintendencia, la cual cuenta con más de ocho años de antigüedad.</t>
  </si>
  <si>
    <t>Compra de pantalla para uso en sala de reuniones, para proyección de información a tratar.</t>
  </si>
  <si>
    <t>5.01.04</t>
  </si>
  <si>
    <t>Equipo y Mobiliario de Oficina</t>
  </si>
  <si>
    <t>Adquisición de equipo y mobiliario para la realización de labores administrativas. Incluye calculadores, fotocopiadoras, ventiladores, archivadores entre otros. Además considera mobiliario de toda clase, como mesas, sillas, sillones, escritorios, estantes, armarios, muebles para microcomputadoras, etc.</t>
  </si>
  <si>
    <t xml:space="preserve">Adquisición de mobiliario y equipo de oficina tales como </t>
  </si>
  <si>
    <t>Adquisición de mobiliario para uso en oficinas, y estantería para uso en bodegas del piso que ocupa la Sugef.</t>
  </si>
  <si>
    <t>¿Por qué se compran esas licencias o programas y que necesidad cubre?</t>
  </si>
  <si>
    <t>Team Mate, Idea, Adobe</t>
  </si>
  <si>
    <t>Corresponde al pago de licencias de software que se emplean como parte de las labores de supervisión que se llevan a cabo.</t>
  </si>
  <si>
    <t>Compra o renovación de licencias de programas de cómputo que se emplean como parte de las labores de supervisión que se llevan a cabo. TEAM MATE, IDEA, ADOBE.</t>
  </si>
  <si>
    <t xml:space="preserve">Renovación Licencias Softwate IBNRS/Workflow </t>
  </si>
  <si>
    <t>Actualización y mantenimiento de licencias de software: Team Mate, Eviews, STATA, Project, CODISA y Adobe.</t>
  </si>
  <si>
    <t>¿Por qué se están dando becas?</t>
  </si>
  <si>
    <t>Pago de estudios superiores a funcionarios.</t>
  </si>
  <si>
    <t>Plan de Estudios en Inglès y Maestrias para fortalecer las competencias de los colaboradores, según el plan de capacitación institucional.</t>
  </si>
  <si>
    <t>Recursos destinados para ayudar a funcionarios que cumplan con los requisitos, con el inicio, continúen o completen estudios en el país.</t>
  </si>
  <si>
    <t xml:space="preserve">¿Por qué se les pagas a los estudiantes? </t>
  </si>
  <si>
    <t>Practicantes o pasantes para apoyo en labores</t>
  </si>
  <si>
    <t>Corresponde al pago de practicantes o pasantes que se contratan como parte de su práctica profesional, sobre todo corresponde a estudiantes universitarios.</t>
  </si>
  <si>
    <t>Recursos para brindar una ayuda economica a los practicantes o pasantes que apoyan labores básicas de la institución.</t>
  </si>
  <si>
    <t>Recursos para brindar una ayuda económica a los practicantes o pasantes que apoyan labores básicas de la institución.</t>
  </si>
  <si>
    <t>Suma presupuestada para el pago a personas que solicitan realizar su práctica estudiantil en la superintendencia. Lo que se les cancela es una ayuda económica.</t>
  </si>
  <si>
    <t>¿A qué corresponde este gasto?</t>
  </si>
  <si>
    <t>El monto en Sugeval es alto porque se presupuesta un monto por prevención de renuncias, y lo correspondiente a doña Lucía. En Sugef se pensionan tres compañeros</t>
  </si>
  <si>
    <t>Corresponde a funcionarios que están próximos a pensionarse a partir de los lineamientos que establece la CCSS</t>
  </si>
  <si>
    <t>Pago de prestaciones laborales a funcionarios que se jubilan conforme al régimen del IVM.</t>
  </si>
  <si>
    <t>Recursos como provisión para el pago de liquidación a funcionarios</t>
  </si>
  <si>
    <t>Provisión presupuestada para el pago de prestaciones a funcionarios que finalicen su relación laboral con la Sugef o que se estarían acogiendo a su jubilación.</t>
  </si>
  <si>
    <t>Monto estandar para cubirir las incapacidades de los funcionarios</t>
  </si>
  <si>
    <t>Monto que corresponde al subsidio que se otorga por temas de incapacidades de acuerdo a lo establecido en la normativa vigente.</t>
  </si>
  <si>
    <t>Provisión para cubirir las incapacidades de los funcionarios</t>
  </si>
  <si>
    <t>Provisión para cubrir las incapacidades de los funcionarios</t>
  </si>
  <si>
    <t>Provisión presupuestada para el pago de incapacidades durante el período. Debido a la naturaleza de esta partida, no es posiblel calcular un monto exacto por anticipado.</t>
  </si>
  <si>
    <t xml:space="preserve">¿Por qué y qué incluye?  Detalle de juicios </t>
  </si>
  <si>
    <t>Prevención de demandas</t>
  </si>
  <si>
    <t>La superintendencia genera decisiones judiciales que pueden estar sujetas a denuncias o demandas en las cuales se pidan indemnizaciones, si las instancias judiciales decretan que el regulador es culpable debe hacer los pagos respectivos, los cuales son los que se incluyen en este rubro.</t>
  </si>
  <si>
    <t>Provisión para pagos de sentencias en procesos judiciales.</t>
  </si>
  <si>
    <t>Prevención de recursos en caso de que se deba atender alguna demanda</t>
  </si>
  <si>
    <t>Con dicha reserva se estima cubrir eventuales condenatorias en costas relacionados con procesos judiciales llevados por la Superintendencia y que podrían finalizar en los próximos meses.</t>
  </si>
  <si>
    <t>6.'7.01</t>
  </si>
  <si>
    <t>¿Qué beneficios tiene la institución al ser miembro?</t>
  </si>
  <si>
    <t>IOSCO</t>
  </si>
  <si>
    <t>Corresponde al pago de la afiliación con el organo internacional al cual la institución se encuentra adscrito, en este caso es la IOSCO.</t>
  </si>
  <si>
    <t>Pago de membresías a organismos internacionales afines a la institución, tales como AIOS, OISS, IOPS y CISS.</t>
  </si>
  <si>
    <t>Se incluye los recursos para estar afiliado a la IAIS y ASSAL, con el fin de tener información actualizada en el tema de seguros.</t>
  </si>
  <si>
    <t>Pago de membresías anuales a organismos internacionales de los cuales la Sugef es miembro.</t>
  </si>
  <si>
    <t>Reconocimientos adicionales que la institución destina como remuneración a sus trabajadores por concepto de años laborados en el sector público y de acuerdo con lo que establece el ordenamiento jurídico correspondiente.</t>
  </si>
  <si>
    <t>Compensación económica al servidor al que por legislación vigente se le ha impuesto restricción al ejercicio de la profesión que ostenta en su cargo.</t>
  </si>
  <si>
    <t>Retribución extraordinaria de un mes de salario adicional o proporcional al tiempo laboral que otorga la institución por una sola vez, cada fin de año, a todos sus trabajadores.</t>
  </si>
  <si>
    <t>Retribución salarial que consiste en un porcentaje calculado sobre el salario nominal mensual de cada trabajador. Dicho porcentaje se paga en forma acumulada en el mes de enero siguiente de cada año y se rige de conformidad con lo que disponga el ordenamiento jurídico correspondiente.</t>
  </si>
  <si>
    <t>Remuneraciones salariales no enunciadas en las subpartidas anteriores, caracterizadas principalmente por constituir erogaciones adicionales al salario base del personal que labora al servicio de la entidad, de acuerdo con la normativa jurídica y técnica que lo autorice.</t>
  </si>
  <si>
    <t>Aporte que las instituciones del Estado en su calidad de patronos destinan al Instituto Mixto de Ayuda Social, para asignarlos a programas sociales de ese Instituto, dirigidos a satisfacer las necesidades básicas de las familias de escasos recursos económicos.</t>
  </si>
  <si>
    <t>Aporte que las instituciones del Estado en su calidad de patronos destinan al Instituto Nacional de Aprendizaje (INA), para la formación y capacitación de los trabajadores.</t>
  </si>
  <si>
    <t>Pagos que instituciones del Estado como patronos, destinan al Fondo de Desarrollo Social y Asignaciones Familiares (FODESAF), para brindar asistencia a personas de escasos recursos económicos.</t>
  </si>
  <si>
    <t>Aportes que instituciones del Estado en su condición de patronos, destinan al Banco Popular y de Desarrollo Comunal, con el fin de incrementar su patrimonio, así como a la creación de reservas, bonificaciones a los ahorros o a proyectos de desarrollo a juicio de la Junta Directiva Nacional.</t>
  </si>
  <si>
    <t>Contempla las cuotas que las instituciones del Estado como patronos destinan a la Caja Costarricense de Seguro Social, para financiar el seguro de pensiones de sus trabajadores y pensionados cubiertos por ese seguro.</t>
  </si>
  <si>
    <t>Aportes que las instituciones del Estado como patronos aportan para el financiamiento al Régimen Obligatorio de Pensiones Complementarias de cada trabajador, según lo establecido por la Ley de Protección al Trabajador. Dicho pago se calcula como un porcentaje sobre el salario mensual del trabajador y se deposita en las cuentas individuales de éste en la operadora de pensiones de su elección.</t>
  </si>
  <si>
    <t>Erogaciones que las instituciones del Estado como patronos aportan para el financiamiento del Fondo de Capitalización Laboral de cada trabajador establecido mediante Ley de Protección al Trabajador. Dicho aporte se calcula como un porcentaje sobre el salario mensual del trabajador y se deposita en las cuentas individuales de éste en la operadora de pensiones de su elección.</t>
  </si>
  <si>
    <t>Sumas que las instituciones del Estado como patrono aportan a aquellas instituciones de carácter privado que la ley autorice para administrar fondos de asociaciones solidaristas, fondos de pensiones complementarios y otros fondos de capitalización.</t>
  </si>
  <si>
    <t>Incluye la adquisición de papel y cartón de toda clase, así como los productos que ofrece el mercado en forma estandarizada. Se citan como ejemplo: papel bond, papel periódico, sobres, papel para impresoras, cajas de cartón, papel engomado y adhesivo en sus diversas formas. También comprende todo tipo de impresos ya sea en papel o en otro material</t>
  </si>
  <si>
    <t>Sumas sin asignación presupuestaria</t>
  </si>
  <si>
    <t>9.02.01</t>
  </si>
  <si>
    <t>Sumas libres sin asignación presupuestaria</t>
  </si>
  <si>
    <t>(Consulta Supervisados)</t>
  </si>
  <si>
    <t>PRESUPUESTO AÑO
2023</t>
  </si>
  <si>
    <t>Servicios de desarrollo de sistemas informáticos</t>
  </si>
  <si>
    <t>6.02.03</t>
  </si>
  <si>
    <t>Ayudas a funcionarios</t>
  </si>
  <si>
    <t>Incluye montos a los que por diversas circunstancias no se les ha dado una asignación en las partidas, grupos y subpartidas presupuestarias.</t>
  </si>
  <si>
    <t xml:space="preserve">Suma presupuestada para el pago de ayuda por consumo eléctrico en jornada modalidad teletrabajo, todo de acuerdo con la Resolución de la Gerencia GER-RES-0069-2022 del 8/6/2022 </t>
  </si>
  <si>
    <t>Corresponde a los servicios administrativos que brinda el BCCR a los ODMs</t>
  </si>
  <si>
    <t>Incluye los gastos por concepto de servicios misceláneos contratados con personas físicas o jurídicas, para que realicen trabajos de apoyo a las actividades sustantivas de la institución, tales como servicios de vigilancia, de aseo y limpieza, de confección, de lavandería y otros servicios de naturaleza manual.</t>
  </si>
  <si>
    <t xml:space="preserve">Resumen de observaciones: </t>
  </si>
  <si>
    <t xml:space="preserve">Presupuesto de la Superintendencia General de Entidades Financieras para el año 2024 </t>
  </si>
  <si>
    <t>PRESUPUESTO AÑO
2024</t>
  </si>
  <si>
    <t>1.01.99</t>
  </si>
  <si>
    <t>Otros Alquileres</t>
  </si>
  <si>
    <t>1.03.02</t>
  </si>
  <si>
    <t>Pago de derechos de participación y montaje de Stands en las expo construcción y expo móvil, para atención de consultas al público en general y brindar información de primera mano al usuario del Sistema Financiero Nacional.</t>
  </si>
  <si>
    <t>Compra de materiales P.O.P. para uso en stands informativos en las expo construcción y expo móvil que estará participando la Superintendencia.</t>
  </si>
  <si>
    <t>Pago de los montos correspondientes a la orden de alimentación por jornada extraordinaria, de acuerdo con el Reglamento de Gastos de Viaje y de Transporte de la Contraloría y el artículo 26 de la Convención Colectiva entre el BCCR y sus trabajadores.</t>
  </si>
  <si>
    <t>Compra baterías para radios de comunicación, parches y baterías para DEA, ambos para uso en la brigada de emergencias institucional.</t>
  </si>
  <si>
    <t>Incluye la adquisición y el desarrollo de sistemas informáticos, así como de software especializado. Se contemplan en esta subpartida, las erogaciones por concepto de adiciones y mejoras a sistemas que se encuentran en operación.</t>
  </si>
  <si>
    <t>Hay una transferencia de servicios especiales a remuneraciones. En este caso, probablemente se debe a que se están convirtiendo ciertas plazas temporales en fijas.
Sin embargo, al evaluar juntos ambos rubros, se observa un aumento en remuneraciones totales de ₡485 mm de colones, lo cual es difícil de justificar, especialmente en un escenario de inflación tan baja.
Consideramos importante revisar bien este rubro.</t>
  </si>
  <si>
    <t>Es un incremento importante, por lo que debería valorarse hasta qué punto es necesario aumentar casi en 30% este rubro, ya que pasa de ₡863,851,726 a ₡1,115,815,312.
Se solicita revisar</t>
  </si>
  <si>
    <t>Importante indicar que tipo de hilados, tejdos, y prendas implican un gasto cuya variación es el 30.77%, con respecto al gasto 2023.</t>
  </si>
  <si>
    <t>En esta subpartida se incluye la compra de los uniformes para los choferes y mensajeros de la Superintendencia. Además, se está incluyendo para el 2024 la cuarta parte del costo de un pabellón nacional, el cual se estará comprando en conjunto por las cuatro Superintendencias (SUGEF, SUGEVAL, SUPEN y SUGESE), para uso en actividades oficiales en el edificio que comparten. El 30,77% de aumento que señalan corresponde a ¢140.000</t>
  </si>
  <si>
    <t>En esta subpartida se encuentra la provisión presupuestaria para el pago de los servicios que le brinda el BCCR a la SUGEF y crece con respecto al 2023 en un 29,17%, equivalente a la suma de 252 millones de colones. Esta estimación presupuestaria varía de un período a otro dependiendo de las necesidades que identifique la Institución dentro de su planificación anual. 
El costo de los servicios es proporcionado por el BCCR y se factura mensualmente a la Superintendencia conforme a la metodología aprobada por la Junta Directiva del BCCR.</t>
  </si>
  <si>
    <t>De acuerdo con el estudio de cargas de trabajo realizado por la División Transformación y Estrategia del BCCR para el Departamento Análisis y Cumplimiento de la Ley 8204 de la SUGEF, se determinó que dicha Área requiere de la creación de 41 plazas nuevas. Sin embargo, dentro del presupuesto vigente ya se venían manejando 20 plazas por servicios especiales, las cuales se transformaron en plazas fijas y para el presupuesto 2024 se están incorporando las 21 plazas faltantes, lo que representa un aumento en la partida de Remuneraciones. Se adjunta el acuerdo CNS-1801/09 del CONASSIF donde se aprueba la nueva estructura para este Departamento de la SUGEF.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</si>
</sst>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quot;¢&quot;#,##0.00_);[Red]\(&quot;¢&quot;#,##0.00\)"/>
    <numFmt numFmtId="165" formatCode="00\-00"/>
    <numFmt numFmtId="166" formatCode="&quot;₡&quot;#,##0"/>
  </numFmts>
  <fonts count="16" x14ac:knownFonts="1">
    <font>
      <sz val="10"/>
      <name val="Arial"/>
      <family val="2"/>
    </font>
    <font>
      <sz val="11"/>
      <color theme="1"/>
      <name val="Calibri"/>
      <family val="2"/>
      <scheme val="minor"/>
    </font>
    <font>
      <sz val="10"/>
      <name val="Arial"/>
      <family val="2"/>
    </font>
    <font>
      <sz val="12"/>
      <name val="Arial"/>
      <family val="2"/>
    </font>
    <font>
      <b/>
      <sz val="12"/>
      <name val="Arial"/>
      <family val="2"/>
    </font>
    <font>
      <sz val="9"/>
      <name val="Arial"/>
      <family val="2"/>
    </font>
    <font>
      <b/>
      <sz val="14"/>
      <name val="Arial"/>
      <family val="2"/>
    </font>
    <font>
      <b/>
      <sz val="8"/>
      <name val="Arial"/>
      <family val="2"/>
    </font>
    <font>
      <b/>
      <sz val="9"/>
      <name val="Arial"/>
      <family val="2"/>
    </font>
    <font>
      <sz val="8"/>
      <name val="Arial"/>
      <family val="2"/>
    </font>
    <font>
      <sz val="10"/>
      <color indexed="10"/>
      <name val="Arial"/>
      <family val="2"/>
    </font>
    <font>
      <i/>
      <sz val="10"/>
      <name val="Arial"/>
      <family val="2"/>
    </font>
    <font>
      <b/>
      <sz val="10"/>
      <name val="Arial"/>
      <family val="2"/>
    </font>
    <font>
      <i/>
      <sz val="10"/>
      <color theme="8" tint="-0.249977111117893"/>
      <name val="Arial"/>
      <family val="2"/>
    </font>
    <font>
      <sz val="11"/>
      <color theme="1"/>
      <name val="Times New Roman"/>
      <family val="1"/>
    </font>
    <font>
      <b/>
      <sz val="11"/>
      <color theme="1"/>
      <name val="Times New Roman"/>
      <family val="1"/>
    </font>
  </fonts>
  <fills count="7">
    <fill>
      <patternFill patternType="none"/>
    </fill>
    <fill>
      <patternFill patternType="gray125"/>
    </fill>
    <fill>
      <patternFill patternType="solid">
        <fgColor theme="3" tint="0.59999389629810485"/>
        <bgColor indexed="64"/>
      </patternFill>
    </fill>
    <fill>
      <patternFill patternType="solid">
        <fgColor theme="2" tint="-9.9978637043366805E-2"/>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0"/>
        <bgColor indexed="64"/>
      </patternFill>
    </fill>
  </fills>
  <borders count="14">
    <border>
      <left/>
      <right/>
      <top/>
      <bottom/>
      <diagonal/>
    </border>
    <border>
      <left style="thick">
        <color theme="4" tint="-0.24994659260841701"/>
      </left>
      <right style="thin">
        <color theme="4" tint="-0.24994659260841701"/>
      </right>
      <top style="thick">
        <color theme="4" tint="-0.24994659260841701"/>
      </top>
      <bottom style="thick">
        <color theme="4" tint="-0.24994659260841701"/>
      </bottom>
      <diagonal/>
    </border>
    <border>
      <left style="thin">
        <color theme="4" tint="-0.24994659260841701"/>
      </left>
      <right style="thin">
        <color theme="4" tint="-0.24994659260841701"/>
      </right>
      <top style="thick">
        <color theme="4" tint="-0.24994659260841701"/>
      </top>
      <bottom style="thick">
        <color theme="4" tint="-0.24994659260841701"/>
      </bottom>
      <diagonal/>
    </border>
    <border>
      <left style="thin">
        <color theme="4" tint="-0.24994659260841701"/>
      </left>
      <right style="thin">
        <color theme="4" tint="-0.24994659260841701"/>
      </right>
      <top/>
      <bottom style="thin">
        <color theme="4" tint="-0.24994659260841701"/>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ck">
        <color theme="4" tint="-0.24994659260841701"/>
      </right>
      <top style="thick">
        <color theme="4" tint="-0.24994659260841701"/>
      </top>
      <bottom style="thick">
        <color theme="4" tint="-0.24994659260841701"/>
      </bottom>
      <diagonal/>
    </border>
    <border>
      <left style="thin">
        <color theme="4" tint="-0.24994659260841701"/>
      </left>
      <right style="thin">
        <color theme="4" tint="-0.24994659260841701"/>
      </right>
      <top/>
      <bottom/>
      <diagonal/>
    </border>
    <border>
      <left/>
      <right/>
      <top style="thick">
        <color theme="4" tint="-0.24994659260841701"/>
      </top>
      <bottom style="thick">
        <color theme="4" tint="-0.24994659260841701"/>
      </bottom>
      <diagonal/>
    </border>
    <border>
      <left style="double">
        <color theme="4" tint="-0.249977111117893"/>
      </left>
      <right style="double">
        <color theme="4" tint="-0.249977111117893"/>
      </right>
      <top style="double">
        <color theme="4" tint="-0.249977111117893"/>
      </top>
      <bottom style="double">
        <color theme="4" tint="-0.249977111117893"/>
      </bottom>
      <diagonal/>
    </border>
    <border>
      <left/>
      <right style="double">
        <color theme="4" tint="-0.249977111117893"/>
      </right>
      <top/>
      <bottom style="double">
        <color theme="4" tint="-0.249977111117893"/>
      </bottom>
      <diagonal/>
    </border>
    <border>
      <left/>
      <right/>
      <top/>
      <bottom style="double">
        <color theme="4" tint="-0.249977111117893"/>
      </bottom>
      <diagonal/>
    </border>
    <border>
      <left/>
      <right style="double">
        <color theme="4" tint="-0.249977111117893"/>
      </right>
      <top style="double">
        <color theme="4" tint="-0.249977111117893"/>
      </top>
      <bottom style="double">
        <color theme="4" tint="-0.249977111117893"/>
      </bottom>
      <diagonal/>
    </border>
    <border>
      <left style="double">
        <color theme="4" tint="-0.249977111117893"/>
      </left>
      <right/>
      <top style="double">
        <color theme="4" tint="-0.249977111117893"/>
      </top>
      <bottom style="double">
        <color theme="4" tint="-0.249977111117893"/>
      </bottom>
      <diagonal/>
    </border>
    <border>
      <left/>
      <right/>
      <top style="double">
        <color theme="4" tint="-0.249977111117893"/>
      </top>
      <bottom style="double">
        <color theme="4" tint="-0.249977111117893"/>
      </bottom>
      <diagonal/>
    </border>
  </borders>
  <cellStyleXfs count="24">
    <xf numFmtId="0" fontId="0" fillId="0" borderId="0"/>
    <xf numFmtId="9" fontId="2" fillId="0" borderId="0" applyFont="0" applyFill="0" applyBorder="0" applyAlignment="0" applyProtection="0"/>
    <xf numFmtId="0" fontId="2" fillId="0" borderId="0"/>
    <xf numFmtId="0" fontId="2" fillId="0" borderId="0"/>
    <xf numFmtId="0" fontId="2" fillId="0" borderId="0"/>
    <xf numFmtId="41" fontId="2" fillId="0" borderId="0" applyFont="0" applyFill="0" applyBorder="0" applyAlignment="0" applyProtection="0"/>
    <xf numFmtId="0" fontId="1" fillId="0" borderId="0"/>
    <xf numFmtId="0" fontId="1" fillId="0" borderId="0"/>
    <xf numFmtId="43" fontId="2" fillId="0" borderId="0" applyFont="0" applyFill="0" applyBorder="0" applyAlignment="0" applyProtection="0"/>
    <xf numFmtId="41" fontId="2" fillId="0" borderId="0" applyFont="0" applyFill="0" applyBorder="0" applyAlignment="0" applyProtection="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cellStyleXfs>
  <cellXfs count="99">
    <xf numFmtId="0" fontId="0" fillId="0" borderId="0" xfId="0"/>
    <xf numFmtId="0" fontId="3" fillId="0" borderId="0" xfId="0" applyFont="1" applyAlignment="1">
      <alignment horizontal="center"/>
    </xf>
    <xf numFmtId="0" fontId="3" fillId="0" borderId="0" xfId="0" applyFont="1"/>
    <xf numFmtId="0" fontId="2" fillId="0" borderId="0" xfId="0" applyFont="1"/>
    <xf numFmtId="0" fontId="6" fillId="0" borderId="0" xfId="0" applyFont="1" applyAlignment="1">
      <alignment horizontal="center" vertical="center"/>
    </xf>
    <xf numFmtId="0" fontId="6" fillId="0" borderId="0" xfId="0" applyFont="1" applyAlignment="1">
      <alignment horizontal="centerContinuous" vertical="center" wrapText="1"/>
    </xf>
    <xf numFmtId="164" fontId="6" fillId="0" borderId="0" xfId="0" applyNumberFormat="1" applyFont="1" applyAlignment="1">
      <alignment horizontal="centerContinuous" vertical="center" wrapText="1"/>
    </xf>
    <xf numFmtId="0" fontId="2" fillId="0" borderId="0" xfId="0" applyFont="1" applyAlignment="1">
      <alignment horizontal="center" vertical="top"/>
    </xf>
    <xf numFmtId="0" fontId="2" fillId="0" borderId="0" xfId="0" applyFont="1" applyAlignment="1">
      <alignment vertical="top" wrapText="1"/>
    </xf>
    <xf numFmtId="0" fontId="10" fillId="0" borderId="0" xfId="0" applyFont="1" applyAlignment="1">
      <alignment vertical="top" wrapText="1"/>
    </xf>
    <xf numFmtId="0" fontId="10" fillId="0" borderId="0" xfId="0" applyFont="1"/>
    <xf numFmtId="4" fontId="2" fillId="0" borderId="0" xfId="0" applyNumberFormat="1" applyFont="1" applyAlignment="1">
      <alignment vertical="top" wrapText="1"/>
    </xf>
    <xf numFmtId="10" fontId="2" fillId="0" borderId="0" xfId="1" applyNumberFormat="1" applyFont="1"/>
    <xf numFmtId="0" fontId="2" fillId="0" borderId="0" xfId="0" applyFont="1" applyAlignment="1">
      <alignment wrapText="1"/>
    </xf>
    <xf numFmtId="0" fontId="2" fillId="0" borderId="0" xfId="0" applyFont="1"/>
    <xf numFmtId="0" fontId="2" fillId="0" borderId="0" xfId="0" applyFont="1" applyAlignment="1">
      <alignment vertical="top" wrapText="1"/>
    </xf>
    <xf numFmtId="0" fontId="10" fillId="0" borderId="0" xfId="0" applyFont="1"/>
    <xf numFmtId="10" fontId="2" fillId="0" borderId="0" xfId="0" applyNumberFormat="1" applyFont="1"/>
    <xf numFmtId="0" fontId="0" fillId="0" borderId="0" xfId="0"/>
    <xf numFmtId="0" fontId="2" fillId="0" borderId="0" xfId="0" applyFont="1"/>
    <xf numFmtId="0" fontId="3" fillId="0" borderId="0" xfId="0" applyFont="1"/>
    <xf numFmtId="0" fontId="2" fillId="0" borderId="0" xfId="0" applyFont="1" applyAlignment="1">
      <alignment vertical="top" wrapText="1"/>
    </xf>
    <xf numFmtId="0" fontId="6" fillId="0" borderId="0" xfId="0" applyFont="1" applyAlignment="1">
      <alignment horizontal="centerContinuous" vertical="center" wrapText="1"/>
    </xf>
    <xf numFmtId="0" fontId="2" fillId="0" borderId="0" xfId="0" applyFont="1" applyAlignment="1">
      <alignment horizontal="center" vertical="top"/>
    </xf>
    <xf numFmtId="0" fontId="3" fillId="0" borderId="0" xfId="0" applyFont="1" applyAlignment="1">
      <alignment horizontal="center"/>
    </xf>
    <xf numFmtId="0" fontId="6" fillId="0" borderId="0" xfId="0" applyFont="1" applyAlignment="1">
      <alignment horizontal="center" vertical="center"/>
    </xf>
    <xf numFmtId="164" fontId="6" fillId="0" borderId="0" xfId="0" applyNumberFormat="1" applyFont="1" applyAlignment="1">
      <alignment horizontal="centerContinuous" vertical="center" wrapText="1"/>
    </xf>
    <xf numFmtId="0" fontId="10" fillId="0" borderId="0" xfId="0" applyFont="1" applyAlignment="1">
      <alignment vertical="top" wrapText="1"/>
    </xf>
    <xf numFmtId="0" fontId="10" fillId="0" borderId="0" xfId="0" applyFont="1"/>
    <xf numFmtId="4" fontId="2" fillId="0" borderId="0" xfId="0" applyNumberFormat="1" applyFont="1" applyAlignment="1">
      <alignment vertical="top" wrapText="1"/>
    </xf>
    <xf numFmtId="10" fontId="2" fillId="0" borderId="0" xfId="1" applyNumberFormat="1" applyFont="1"/>
    <xf numFmtId="10" fontId="2" fillId="0" borderId="0" xfId="0" applyNumberFormat="1" applyFont="1"/>
    <xf numFmtId="49" fontId="7" fillId="5" borderId="4" xfId="0" applyNumberFormat="1" applyFont="1" applyFill="1" applyBorder="1" applyAlignment="1">
      <alignment horizontal="center" vertical="center"/>
    </xf>
    <xf numFmtId="0" fontId="7" fillId="5" borderId="4" xfId="0" applyFont="1" applyFill="1" applyBorder="1" applyAlignment="1">
      <alignment horizontal="center" vertical="center" wrapText="1"/>
    </xf>
    <xf numFmtId="3" fontId="8" fillId="5" borderId="4" xfId="0" applyNumberFormat="1" applyFont="1" applyFill="1" applyBorder="1" applyAlignment="1">
      <alignment horizontal="right" vertical="center" wrapText="1"/>
    </xf>
    <xf numFmtId="10" fontId="8" fillId="5" borderId="4" xfId="1" applyNumberFormat="1" applyFont="1" applyFill="1" applyBorder="1" applyAlignment="1">
      <alignment horizontal="center" vertical="center" wrapText="1"/>
    </xf>
    <xf numFmtId="0" fontId="9" fillId="0" borderId="4" xfId="0" applyFont="1" applyBorder="1" applyAlignment="1">
      <alignment vertical="center" wrapText="1"/>
    </xf>
    <xf numFmtId="3" fontId="5" fillId="0" borderId="4" xfId="0" applyNumberFormat="1" applyFont="1" applyBorder="1" applyAlignment="1">
      <alignment vertical="center" wrapText="1"/>
    </xf>
    <xf numFmtId="10" fontId="5" fillId="0" borderId="4" xfId="1" applyNumberFormat="1" applyFont="1" applyBorder="1" applyAlignment="1">
      <alignment horizontal="center" vertical="center" wrapText="1"/>
    </xf>
    <xf numFmtId="165" fontId="9" fillId="0" borderId="4" xfId="0" applyNumberFormat="1" applyFont="1" applyBorder="1" applyAlignment="1">
      <alignment horizontal="center" vertical="center" wrapText="1"/>
    </xf>
    <xf numFmtId="0" fontId="9" fillId="0" borderId="4" xfId="0" applyFont="1" applyFill="1" applyBorder="1" applyAlignment="1">
      <alignment vertical="center" wrapText="1"/>
    </xf>
    <xf numFmtId="0" fontId="9" fillId="5" borderId="4" xfId="0" applyFont="1" applyFill="1" applyBorder="1" applyAlignment="1">
      <alignment horizontal="left" vertical="center" wrapText="1"/>
    </xf>
    <xf numFmtId="49" fontId="7" fillId="5" borderId="3" xfId="0" applyNumberFormat="1" applyFont="1" applyFill="1" applyBorder="1" applyAlignment="1">
      <alignment horizontal="center" vertical="center"/>
    </xf>
    <xf numFmtId="0" fontId="7" fillId="5" borderId="3" xfId="0" applyFont="1" applyFill="1" applyBorder="1" applyAlignment="1">
      <alignment horizontal="center" vertical="center" wrapText="1"/>
    </xf>
    <xf numFmtId="3" fontId="8" fillId="5" borderId="3" xfId="0" applyNumberFormat="1" applyFont="1" applyFill="1" applyBorder="1" applyAlignment="1">
      <alignment horizontal="right" vertical="center" wrapText="1"/>
    </xf>
    <xf numFmtId="10" fontId="8" fillId="5" borderId="3" xfId="1" applyNumberFormat="1"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13" fillId="0" borderId="0" xfId="0" applyFont="1" applyAlignment="1">
      <alignment vertical="top" wrapText="1"/>
    </xf>
    <xf numFmtId="0" fontId="2" fillId="5" borderId="3" xfId="0" applyFont="1" applyFill="1" applyBorder="1"/>
    <xf numFmtId="0" fontId="2" fillId="5" borderId="4" xfId="0" applyFont="1" applyFill="1" applyBorder="1"/>
    <xf numFmtId="0" fontId="8" fillId="2" borderId="5" xfId="0" applyFont="1" applyFill="1" applyBorder="1" applyAlignment="1">
      <alignment horizontal="center" vertical="center" wrapText="1"/>
    </xf>
    <xf numFmtId="165" fontId="9" fillId="0" borderId="4" xfId="0" applyNumberFormat="1" applyFont="1" applyFill="1" applyBorder="1" applyAlignment="1">
      <alignment horizontal="center" vertical="center" wrapText="1"/>
    </xf>
    <xf numFmtId="3" fontId="5" fillId="0" borderId="4" xfId="0" applyNumberFormat="1" applyFont="1" applyFill="1" applyBorder="1" applyAlignment="1">
      <alignment vertical="center" wrapText="1"/>
    </xf>
    <xf numFmtId="10" fontId="5" fillId="0" borderId="4" xfId="1" applyNumberFormat="1" applyFont="1" applyFill="1" applyBorder="1" applyAlignment="1">
      <alignment horizontal="center" vertical="center" wrapText="1"/>
    </xf>
    <xf numFmtId="0" fontId="9" fillId="0" borderId="6" xfId="0" applyFont="1" applyBorder="1" applyAlignment="1">
      <alignment vertical="center" wrapText="1"/>
    </xf>
    <xf numFmtId="0" fontId="2" fillId="0" borderId="4" xfId="0" applyFont="1" applyBorder="1"/>
    <xf numFmtId="0" fontId="9" fillId="0" borderId="6" xfId="0" applyFont="1" applyFill="1" applyBorder="1" applyAlignment="1">
      <alignment vertical="center" wrapText="1"/>
    </xf>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0" fontId="12" fillId="5" borderId="3" xfId="0" applyFont="1" applyFill="1" applyBorder="1" applyAlignment="1">
      <alignment horizontal="center" vertical="center" wrapText="1"/>
    </xf>
    <xf numFmtId="0" fontId="2" fillId="5" borderId="4" xfId="0" applyFont="1" applyFill="1" applyBorder="1" applyAlignment="1">
      <alignment horizontal="center" vertical="center"/>
    </xf>
    <xf numFmtId="0" fontId="12" fillId="5"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4" fillId="6" borderId="0" xfId="23" applyFont="1" applyFill="1"/>
    <xf numFmtId="0" fontId="14" fillId="6" borderId="0" xfId="23" applyFont="1" applyFill="1" applyBorder="1"/>
    <xf numFmtId="0" fontId="15" fillId="6" borderId="0" xfId="23" applyFont="1" applyFill="1" applyBorder="1"/>
    <xf numFmtId="0" fontId="9" fillId="0" borderId="4" xfId="0" applyFont="1" applyFill="1" applyBorder="1" applyAlignment="1">
      <alignment horizontal="center" vertical="center" wrapText="1"/>
    </xf>
    <xf numFmtId="10" fontId="8" fillId="5" borderId="11" xfId="1" applyNumberFormat="1" applyFont="1" applyFill="1" applyBorder="1" applyAlignment="1" applyProtection="1">
      <alignment horizontal="center" vertical="center" wrapText="1"/>
      <protection locked="0"/>
    </xf>
    <xf numFmtId="0" fontId="8" fillId="2" borderId="8" xfId="0" applyFont="1" applyFill="1" applyBorder="1" applyAlignment="1" applyProtection="1">
      <alignment horizontal="center" vertical="center" wrapText="1"/>
    </xf>
    <xf numFmtId="0" fontId="7" fillId="2" borderId="8" xfId="0" applyFont="1" applyFill="1" applyBorder="1" applyAlignment="1" applyProtection="1">
      <alignment horizontal="center" vertical="center" wrapText="1"/>
    </xf>
    <xf numFmtId="49" fontId="7" fillId="5" borderId="8" xfId="0" applyNumberFormat="1" applyFont="1" applyFill="1" applyBorder="1" applyAlignment="1" applyProtection="1">
      <alignment horizontal="center" vertical="center"/>
    </xf>
    <xf numFmtId="0" fontId="7" fillId="5" borderId="9" xfId="0" applyFont="1" applyFill="1" applyBorder="1" applyAlignment="1" applyProtection="1">
      <alignment horizontal="center" vertical="center" wrapText="1"/>
    </xf>
    <xf numFmtId="0" fontId="7" fillId="5" borderId="8" xfId="0" applyFont="1" applyFill="1" applyBorder="1" applyAlignment="1" applyProtection="1">
      <alignment horizontal="center" vertical="center" wrapText="1"/>
    </xf>
    <xf numFmtId="10" fontId="8" fillId="5" borderId="11" xfId="1" applyNumberFormat="1" applyFont="1" applyFill="1" applyBorder="1" applyAlignment="1" applyProtection="1">
      <alignment horizontal="center" vertical="center" wrapText="1"/>
    </xf>
    <xf numFmtId="0" fontId="9" fillId="0" borderId="8" xfId="0" applyFont="1" applyBorder="1" applyAlignment="1" applyProtection="1">
      <alignment horizontal="center" vertical="center" wrapText="1"/>
    </xf>
    <xf numFmtId="0" fontId="9" fillId="0" borderId="11" xfId="0" applyFont="1" applyBorder="1" applyAlignment="1" applyProtection="1">
      <alignment vertical="center" wrapText="1"/>
    </xf>
    <xf numFmtId="0" fontId="9" fillId="0" borderId="12" xfId="0" applyFont="1" applyBorder="1" applyAlignment="1" applyProtection="1">
      <alignment vertical="center" wrapText="1"/>
    </xf>
    <xf numFmtId="10" fontId="5" fillId="0" borderId="11" xfId="1" applyNumberFormat="1" applyFont="1" applyBorder="1" applyAlignment="1" applyProtection="1">
      <alignment horizontal="center" vertical="center" wrapText="1"/>
    </xf>
    <xf numFmtId="0" fontId="7" fillId="5" borderId="11" xfId="0" applyFont="1" applyFill="1" applyBorder="1" applyAlignment="1" applyProtection="1">
      <alignment horizontal="center" vertical="center" wrapText="1"/>
    </xf>
    <xf numFmtId="0" fontId="7" fillId="5" borderId="13" xfId="0" applyFont="1" applyFill="1" applyBorder="1" applyAlignment="1" applyProtection="1">
      <alignment horizontal="center" vertical="center" wrapText="1"/>
    </xf>
    <xf numFmtId="10" fontId="8" fillId="5" borderId="8" xfId="1" applyNumberFormat="1" applyFont="1" applyFill="1" applyBorder="1" applyAlignment="1" applyProtection="1">
      <alignment horizontal="center" vertical="center" wrapText="1"/>
    </xf>
    <xf numFmtId="166" fontId="8" fillId="5" borderId="10" xfId="0" applyNumberFormat="1" applyFont="1" applyFill="1" applyBorder="1" applyAlignment="1" applyProtection="1">
      <alignment horizontal="right" vertical="center" wrapText="1"/>
    </xf>
    <xf numFmtId="166" fontId="8" fillId="5" borderId="8" xfId="0" applyNumberFormat="1" applyFont="1" applyFill="1" applyBorder="1" applyAlignment="1" applyProtection="1">
      <alignment horizontal="right" vertical="center" wrapText="1"/>
    </xf>
    <xf numFmtId="166" fontId="5" fillId="0" borderId="8" xfId="0" applyNumberFormat="1" applyFont="1" applyBorder="1" applyAlignment="1" applyProtection="1">
      <alignment vertical="center" wrapText="1"/>
    </xf>
    <xf numFmtId="10" fontId="5" fillId="0" borderId="11" xfId="1" applyNumberFormat="1" applyFont="1" applyBorder="1" applyAlignment="1" applyProtection="1">
      <alignment horizontal="left" vertical="top" wrapText="1"/>
      <protection locked="0"/>
    </xf>
    <xf numFmtId="10" fontId="5" fillId="0" borderId="11" xfId="1" applyNumberFormat="1" applyFont="1" applyBorder="1" applyAlignment="1" applyProtection="1">
      <alignment horizontal="center" vertical="top" wrapText="1"/>
      <protection locked="0"/>
    </xf>
    <xf numFmtId="10" fontId="8" fillId="5" borderId="11" xfId="1" applyNumberFormat="1" applyFont="1" applyFill="1" applyBorder="1" applyAlignment="1" applyProtection="1">
      <alignment horizontal="center" vertical="top" wrapText="1"/>
      <protection locked="0"/>
    </xf>
    <xf numFmtId="0" fontId="9" fillId="0" borderId="8" xfId="0" applyFont="1" applyFill="1" applyBorder="1" applyAlignment="1" applyProtection="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5" fillId="0" borderId="0" xfId="0" applyFont="1" applyAlignment="1">
      <alignment horizontal="left"/>
    </xf>
    <xf numFmtId="0" fontId="0" fillId="0" borderId="0" xfId="0" applyFont="1" applyAlignment="1">
      <alignment horizontal="left" vertical="top" wrapText="1"/>
    </xf>
    <xf numFmtId="0" fontId="6" fillId="0" borderId="0" xfId="0" applyFont="1" applyAlignment="1">
      <alignment horizontal="center" vertical="center" wrapText="1"/>
    </xf>
    <xf numFmtId="0" fontId="3" fillId="0" borderId="0" xfId="0" applyFont="1" applyAlignment="1">
      <alignment horizontal="center"/>
    </xf>
    <xf numFmtId="0" fontId="11" fillId="0" borderId="0" xfId="0" applyFont="1" applyAlignment="1">
      <alignment horizontal="left" vertical="top" wrapText="1"/>
    </xf>
  </cellXfs>
  <cellStyles count="24">
    <cellStyle name="Millares [0] 2" xfId="9" xr:uid="{00000000-0005-0000-0000-000000000000}"/>
    <cellStyle name="Millares [0] 3" xfId="5" xr:uid="{00000000-0005-0000-0000-000001000000}"/>
    <cellStyle name="Millares 10" xfId="19" xr:uid="{00000000-0005-0000-0000-000002000000}"/>
    <cellStyle name="Millares 11" xfId="20" xr:uid="{00000000-0005-0000-0000-000003000000}"/>
    <cellStyle name="Millares 12" xfId="21" xr:uid="{00000000-0005-0000-0000-000004000000}"/>
    <cellStyle name="Millares 13" xfId="22" xr:uid="{00000000-0005-0000-0000-000005000000}"/>
    <cellStyle name="Millares 2" xfId="8" xr:uid="{00000000-0005-0000-0000-000006000000}"/>
    <cellStyle name="Millares 3" xfId="13" xr:uid="{00000000-0005-0000-0000-000007000000}"/>
    <cellStyle name="Millares 4" xfId="16" xr:uid="{00000000-0005-0000-0000-000008000000}"/>
    <cellStyle name="Millares 5" xfId="15" xr:uid="{00000000-0005-0000-0000-000009000000}"/>
    <cellStyle name="Millares 6" xfId="18" xr:uid="{00000000-0005-0000-0000-00000A000000}"/>
    <cellStyle name="Millares 7" xfId="17" xr:uid="{00000000-0005-0000-0000-00000B000000}"/>
    <cellStyle name="Millares 8" xfId="12" xr:uid="{00000000-0005-0000-0000-00000C000000}"/>
    <cellStyle name="Millares 9" xfId="14" xr:uid="{00000000-0005-0000-0000-00000D000000}"/>
    <cellStyle name="Normal" xfId="0" builtinId="0"/>
    <cellStyle name="Normal 2" xfId="2" xr:uid="{00000000-0005-0000-0000-00000F000000}"/>
    <cellStyle name="Normal 2 3" xfId="3" xr:uid="{00000000-0005-0000-0000-000010000000}"/>
    <cellStyle name="Normal 2 8 3 4 2 3 2 2" xfId="6" xr:uid="{00000000-0005-0000-0000-000011000000}"/>
    <cellStyle name="Normal 2 8 3 4 2 3 2 2 2" xfId="10" xr:uid="{00000000-0005-0000-0000-000012000000}"/>
    <cellStyle name="Normal 2 8 3 4 2 3 2 2 4" xfId="7" xr:uid="{00000000-0005-0000-0000-000013000000}"/>
    <cellStyle name="Normal 2 8 3 4 2 3 2 2 4 2" xfId="11" xr:uid="{00000000-0005-0000-0000-000014000000}"/>
    <cellStyle name="Normal 3" xfId="4" xr:uid="{00000000-0005-0000-0000-000015000000}"/>
    <cellStyle name="Normal 4" xfId="23" xr:uid="{00000000-0005-0000-0000-000016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50269</xdr:colOff>
      <xdr:row>0</xdr:row>
      <xdr:rowOff>84667</xdr:rowOff>
    </xdr:from>
    <xdr:to>
      <xdr:col>2</xdr:col>
      <xdr:colOff>1568222</xdr:colOff>
      <xdr:row>5</xdr:row>
      <xdr:rowOff>123750</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2519" y="84667"/>
          <a:ext cx="2110620" cy="97041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rgb="FFFFC000"/>
    <pageSetUpPr fitToPage="1"/>
  </sheetPr>
  <dimension ref="B1:Q98"/>
  <sheetViews>
    <sheetView showGridLines="0" zoomScale="80" zoomScaleNormal="80" workbookViewId="0">
      <pane xSplit="4" ySplit="6" topLeftCell="E7" activePane="bottomRight" state="frozen"/>
      <selection pane="topRight" activeCell="E1" sqref="E1"/>
      <selection pane="bottomLeft" activeCell="A8" sqref="A8"/>
      <selection pane="bottomRight" activeCell="E15" sqref="E15"/>
    </sheetView>
  </sheetViews>
  <sheetFormatPr baseColWidth="10" defaultColWidth="11.42578125" defaultRowHeight="12.75" x14ac:dyDescent="0.2"/>
  <cols>
    <col min="1" max="1" width="3.28515625" style="19" customWidth="1"/>
    <col min="2" max="2" width="8.85546875" style="23" customWidth="1"/>
    <col min="3" max="3" width="43.7109375" style="21" customWidth="1"/>
    <col min="4" max="4" width="18" style="21" bestFit="1" customWidth="1"/>
    <col min="5" max="5" width="61.7109375" style="21" customWidth="1"/>
    <col min="6" max="7" width="15.140625" style="21" customWidth="1"/>
    <col min="8" max="8" width="12.7109375" style="21" customWidth="1"/>
    <col min="9" max="9" width="12.7109375" style="19" customWidth="1"/>
    <col min="10" max="11" width="37.7109375" style="19" customWidth="1"/>
    <col min="12" max="17" width="43.7109375" style="19" customWidth="1"/>
    <col min="18" max="16384" width="11.42578125" style="19"/>
  </cols>
  <sheetData>
    <row r="1" spans="2:17" s="20" customFormat="1" ht="15" x14ac:dyDescent="0.2">
      <c r="B1" s="24"/>
      <c r="E1" s="20" t="s">
        <v>223</v>
      </c>
    </row>
    <row r="2" spans="2:17" s="20" customFormat="1" ht="35.450000000000003" customHeight="1" x14ac:dyDescent="0.2">
      <c r="B2" s="92" t="s">
        <v>224</v>
      </c>
      <c r="C2" s="93"/>
      <c r="D2" s="93"/>
      <c r="E2" s="93"/>
      <c r="F2" s="93"/>
      <c r="G2" s="93"/>
      <c r="H2" s="93"/>
      <c r="I2" s="93"/>
    </row>
    <row r="3" spans="2:17" x14ac:dyDescent="0.2">
      <c r="B3" s="94"/>
      <c r="C3" s="94"/>
      <c r="D3" s="94"/>
      <c r="E3" s="94"/>
      <c r="F3" s="94"/>
      <c r="G3" s="94"/>
      <c r="H3" s="94"/>
      <c r="I3" s="94"/>
    </row>
    <row r="4" spans="2:17" ht="7.5" customHeight="1" thickBot="1" x14ac:dyDescent="0.25">
      <c r="B4" s="25"/>
      <c r="C4" s="22"/>
      <c r="D4" s="22"/>
      <c r="E4" s="22"/>
      <c r="F4" s="26"/>
      <c r="G4" s="26"/>
      <c r="H4" s="26"/>
    </row>
    <row r="5" spans="2:17" ht="43.5" customHeight="1" thickTop="1" thickBot="1" x14ac:dyDescent="0.25">
      <c r="B5" s="46" t="s">
        <v>0</v>
      </c>
      <c r="C5" s="49" t="s">
        <v>1</v>
      </c>
      <c r="D5" s="49" t="s">
        <v>225</v>
      </c>
      <c r="E5" s="49" t="s">
        <v>2</v>
      </c>
      <c r="F5" s="48" t="s">
        <v>3</v>
      </c>
      <c r="G5" s="50" t="s">
        <v>4</v>
      </c>
      <c r="H5" s="47" t="s">
        <v>5</v>
      </c>
      <c r="I5" s="47" t="s">
        <v>6</v>
      </c>
      <c r="J5" s="49" t="s">
        <v>226</v>
      </c>
      <c r="K5" s="66" t="s">
        <v>227</v>
      </c>
      <c r="L5" s="54" t="s">
        <v>228</v>
      </c>
      <c r="M5" s="54" t="s">
        <v>229</v>
      </c>
      <c r="N5" s="54" t="s">
        <v>230</v>
      </c>
      <c r="O5" s="54" t="s">
        <v>231</v>
      </c>
      <c r="P5" s="54" t="s">
        <v>232</v>
      </c>
      <c r="Q5" s="54" t="s">
        <v>233</v>
      </c>
    </row>
    <row r="6" spans="2:17" ht="19.5" hidden="1" customHeight="1" thickTop="1" x14ac:dyDescent="0.2">
      <c r="B6" s="42" t="s">
        <v>7</v>
      </c>
      <c r="C6" s="43" t="s">
        <v>8</v>
      </c>
      <c r="D6" s="63"/>
      <c r="E6" s="43"/>
      <c r="F6" s="44">
        <f>SUM(F7:F7)</f>
        <v>0</v>
      </c>
      <c r="G6" s="44">
        <f>+G7</f>
        <v>0</v>
      </c>
      <c r="H6" s="44">
        <f>+H7</f>
        <v>0</v>
      </c>
      <c r="I6" s="45" t="e">
        <f>+I7</f>
        <v>#DIV/0!</v>
      </c>
      <c r="J6" s="52"/>
      <c r="K6" s="52"/>
      <c r="L6" s="52"/>
      <c r="M6" s="52"/>
      <c r="N6" s="52"/>
      <c r="O6" s="52"/>
      <c r="P6" s="52"/>
      <c r="Q6" s="52"/>
    </row>
    <row r="7" spans="2:17" ht="66" customHeight="1" thickTop="1" x14ac:dyDescent="0.2">
      <c r="B7" s="70" t="s">
        <v>9</v>
      </c>
      <c r="C7" s="36" t="s">
        <v>10</v>
      </c>
      <c r="D7" s="61" t="s">
        <v>234</v>
      </c>
      <c r="E7" s="36" t="s">
        <v>11</v>
      </c>
      <c r="F7" s="37">
        <v>0</v>
      </c>
      <c r="G7" s="37">
        <v>0</v>
      </c>
      <c r="H7" s="37">
        <f>+F7-G7</f>
        <v>0</v>
      </c>
      <c r="I7" s="38" t="e">
        <f>+F7/G7-1</f>
        <v>#DIV/0!</v>
      </c>
      <c r="J7" s="36" t="s">
        <v>235</v>
      </c>
      <c r="K7" s="36" t="s">
        <v>236</v>
      </c>
      <c r="L7" s="36"/>
      <c r="M7" s="36" t="s">
        <v>237</v>
      </c>
      <c r="N7" s="36" t="s">
        <v>237</v>
      </c>
      <c r="O7" s="36" t="s">
        <v>238</v>
      </c>
      <c r="P7" s="36" t="s">
        <v>239</v>
      </c>
      <c r="Q7" s="36" t="s">
        <v>240</v>
      </c>
    </row>
    <row r="8" spans="2:17" ht="66" customHeight="1" x14ac:dyDescent="0.2">
      <c r="B8" s="70" t="s">
        <v>199</v>
      </c>
      <c r="C8" s="36" t="s">
        <v>200</v>
      </c>
      <c r="D8" s="61" t="s">
        <v>241</v>
      </c>
      <c r="E8" s="36" t="s">
        <v>201</v>
      </c>
      <c r="F8" s="37"/>
      <c r="G8" s="37"/>
      <c r="H8" s="37"/>
      <c r="I8" s="38"/>
      <c r="J8" s="36"/>
      <c r="K8" s="36"/>
      <c r="L8" s="36"/>
      <c r="M8" s="36"/>
      <c r="N8" s="36"/>
      <c r="O8" s="36"/>
      <c r="P8" s="36"/>
      <c r="Q8" s="36" t="s">
        <v>242</v>
      </c>
    </row>
    <row r="9" spans="2:17" ht="69" customHeight="1" x14ac:dyDescent="0.2">
      <c r="B9" s="70" t="s">
        <v>12</v>
      </c>
      <c r="C9" s="36" t="s">
        <v>13</v>
      </c>
      <c r="D9" s="61" t="s">
        <v>241</v>
      </c>
      <c r="E9" s="36" t="s">
        <v>14</v>
      </c>
      <c r="F9" s="37">
        <v>0</v>
      </c>
      <c r="G9" s="37">
        <v>0</v>
      </c>
      <c r="H9" s="37">
        <f t="shared" ref="H9:H25" si="0">+F9-G9</f>
        <v>0</v>
      </c>
      <c r="I9" s="38" t="e">
        <f t="shared" ref="I9:I72" si="1">+F9/G9-1</f>
        <v>#DIV/0!</v>
      </c>
      <c r="J9" s="36" t="s">
        <v>243</v>
      </c>
      <c r="K9" s="36"/>
      <c r="L9" s="36" t="s">
        <v>244</v>
      </c>
      <c r="M9" s="36" t="s">
        <v>244</v>
      </c>
      <c r="N9" s="36" t="s">
        <v>244</v>
      </c>
      <c r="O9" s="36" t="s">
        <v>245</v>
      </c>
      <c r="P9" s="36" t="s">
        <v>246</v>
      </c>
      <c r="Q9" s="36" t="s">
        <v>247</v>
      </c>
    </row>
    <row r="10" spans="2:17" ht="62.45" customHeight="1" x14ac:dyDescent="0.2">
      <c r="B10" s="70" t="s">
        <v>15</v>
      </c>
      <c r="C10" s="36" t="s">
        <v>16</v>
      </c>
      <c r="D10" s="61" t="s">
        <v>241</v>
      </c>
      <c r="E10" s="36" t="s">
        <v>17</v>
      </c>
      <c r="F10" s="37">
        <v>0</v>
      </c>
      <c r="G10" s="37">
        <v>0</v>
      </c>
      <c r="H10" s="37">
        <f t="shared" si="0"/>
        <v>0</v>
      </c>
      <c r="I10" s="38" t="e">
        <f t="shared" si="1"/>
        <v>#DIV/0!</v>
      </c>
      <c r="J10" s="36" t="s">
        <v>248</v>
      </c>
      <c r="K10" s="36"/>
      <c r="L10" s="36" t="s">
        <v>249</v>
      </c>
      <c r="M10" s="36" t="s">
        <v>250</v>
      </c>
      <c r="N10" s="36" t="s">
        <v>250</v>
      </c>
      <c r="O10" s="36" t="s">
        <v>251</v>
      </c>
      <c r="P10" s="36" t="s">
        <v>252</v>
      </c>
      <c r="Q10" s="36" t="s">
        <v>14</v>
      </c>
    </row>
    <row r="11" spans="2:17" ht="75" customHeight="1" x14ac:dyDescent="0.2">
      <c r="B11" s="70" t="s">
        <v>253</v>
      </c>
      <c r="C11" s="36" t="s">
        <v>254</v>
      </c>
      <c r="D11" s="61" t="s">
        <v>241</v>
      </c>
      <c r="E11" s="36" t="s">
        <v>255</v>
      </c>
      <c r="F11" s="37">
        <v>0</v>
      </c>
      <c r="G11" s="37">
        <v>0</v>
      </c>
      <c r="H11" s="37">
        <f t="shared" si="0"/>
        <v>0</v>
      </c>
      <c r="I11" s="38" t="e">
        <f t="shared" si="1"/>
        <v>#DIV/0!</v>
      </c>
      <c r="J11" s="36" t="s">
        <v>256</v>
      </c>
      <c r="K11" s="36"/>
      <c r="L11" s="36" t="s">
        <v>257</v>
      </c>
      <c r="M11" s="36" t="s">
        <v>257</v>
      </c>
      <c r="N11" s="36" t="s">
        <v>257</v>
      </c>
      <c r="O11" s="36" t="s">
        <v>257</v>
      </c>
      <c r="P11" s="36" t="s">
        <v>258</v>
      </c>
      <c r="Q11" s="36" t="s">
        <v>257</v>
      </c>
    </row>
    <row r="12" spans="2:17" ht="75" customHeight="1" x14ac:dyDescent="0.2">
      <c r="B12" s="70" t="s">
        <v>18</v>
      </c>
      <c r="C12" s="36" t="s">
        <v>19</v>
      </c>
      <c r="D12" s="61" t="s">
        <v>234</v>
      </c>
      <c r="E12" s="36" t="s">
        <v>20</v>
      </c>
      <c r="F12" s="37">
        <v>0</v>
      </c>
      <c r="G12" s="37">
        <v>0</v>
      </c>
      <c r="H12" s="37">
        <f t="shared" si="0"/>
        <v>0</v>
      </c>
      <c r="I12" s="38" t="e">
        <f t="shared" si="1"/>
        <v>#DIV/0!</v>
      </c>
      <c r="J12" s="36"/>
      <c r="K12" s="36" t="s">
        <v>259</v>
      </c>
      <c r="L12" s="36"/>
      <c r="M12" s="36"/>
      <c r="N12" s="36"/>
      <c r="O12" s="36"/>
      <c r="P12" s="36"/>
      <c r="Q12" s="36"/>
    </row>
    <row r="13" spans="2:17" ht="75" customHeight="1" x14ac:dyDescent="0.2">
      <c r="B13" s="70" t="s">
        <v>21</v>
      </c>
      <c r="C13" s="36" t="s">
        <v>22</v>
      </c>
      <c r="D13" s="61" t="s">
        <v>234</v>
      </c>
      <c r="E13" s="36" t="s">
        <v>23</v>
      </c>
      <c r="F13" s="37">
        <v>0</v>
      </c>
      <c r="G13" s="37">
        <v>0</v>
      </c>
      <c r="H13" s="37">
        <f t="shared" si="0"/>
        <v>0</v>
      </c>
      <c r="I13" s="38" t="e">
        <f t="shared" si="1"/>
        <v>#DIV/0!</v>
      </c>
      <c r="J13" s="36"/>
      <c r="K13" s="36" t="s">
        <v>260</v>
      </c>
      <c r="L13" s="36"/>
      <c r="M13" s="36"/>
      <c r="N13" s="36"/>
      <c r="O13" s="36"/>
      <c r="P13" s="36"/>
      <c r="Q13" s="36"/>
    </row>
    <row r="14" spans="2:17" ht="75" customHeight="1" x14ac:dyDescent="0.2">
      <c r="B14" s="70" t="s">
        <v>24</v>
      </c>
      <c r="C14" s="36" t="s">
        <v>25</v>
      </c>
      <c r="D14" s="61" t="s">
        <v>234</v>
      </c>
      <c r="E14" s="36" t="s">
        <v>26</v>
      </c>
      <c r="F14" s="37">
        <v>0</v>
      </c>
      <c r="G14" s="37">
        <v>0</v>
      </c>
      <c r="H14" s="37">
        <f t="shared" si="0"/>
        <v>0</v>
      </c>
      <c r="I14" s="38" t="e">
        <f t="shared" si="1"/>
        <v>#DIV/0!</v>
      </c>
      <c r="J14" s="36"/>
      <c r="K14" s="36" t="s">
        <v>261</v>
      </c>
      <c r="L14" s="36"/>
      <c r="M14" s="36"/>
      <c r="N14" s="36"/>
      <c r="O14" s="36"/>
      <c r="P14" s="36"/>
      <c r="Q14" s="36"/>
    </row>
    <row r="15" spans="2:17" ht="75" customHeight="1" x14ac:dyDescent="0.2">
      <c r="B15" s="70" t="s">
        <v>27</v>
      </c>
      <c r="C15" s="36" t="s">
        <v>28</v>
      </c>
      <c r="D15" s="61" t="s">
        <v>234</v>
      </c>
      <c r="E15" s="36" t="s">
        <v>29</v>
      </c>
      <c r="F15" s="37">
        <v>0</v>
      </c>
      <c r="G15" s="37">
        <v>0</v>
      </c>
      <c r="H15" s="37">
        <f t="shared" si="0"/>
        <v>0</v>
      </c>
      <c r="I15" s="38" t="e">
        <f t="shared" si="1"/>
        <v>#DIV/0!</v>
      </c>
      <c r="J15" s="36"/>
      <c r="K15" s="36" t="s">
        <v>262</v>
      </c>
      <c r="L15" s="36"/>
      <c r="M15" s="36"/>
      <c r="N15" s="36"/>
      <c r="O15" s="36"/>
      <c r="P15" s="36"/>
      <c r="Q15" s="36"/>
    </row>
    <row r="16" spans="2:17" ht="75" customHeight="1" x14ac:dyDescent="0.2">
      <c r="B16" s="70" t="s">
        <v>30</v>
      </c>
      <c r="C16" s="36" t="s">
        <v>31</v>
      </c>
      <c r="D16" s="61" t="s">
        <v>234</v>
      </c>
      <c r="E16" s="36" t="s">
        <v>32</v>
      </c>
      <c r="F16" s="37">
        <v>0</v>
      </c>
      <c r="G16" s="37">
        <v>0</v>
      </c>
      <c r="H16" s="37">
        <f t="shared" si="0"/>
        <v>0</v>
      </c>
      <c r="I16" s="38" t="e">
        <f t="shared" si="1"/>
        <v>#DIV/0!</v>
      </c>
      <c r="J16" s="36"/>
      <c r="K16" s="36" t="s">
        <v>263</v>
      </c>
      <c r="L16" s="36"/>
      <c r="M16" s="36"/>
      <c r="N16" s="36"/>
      <c r="O16" s="36"/>
      <c r="P16" s="36"/>
      <c r="Q16" s="36"/>
    </row>
    <row r="17" spans="2:17" ht="86.25" customHeight="1" x14ac:dyDescent="0.2">
      <c r="B17" s="70" t="s">
        <v>33</v>
      </c>
      <c r="C17" s="36" t="s">
        <v>34</v>
      </c>
      <c r="D17" s="61" t="s">
        <v>234</v>
      </c>
      <c r="E17" s="36" t="s">
        <v>35</v>
      </c>
      <c r="F17" s="37">
        <v>0</v>
      </c>
      <c r="G17" s="37">
        <v>0</v>
      </c>
      <c r="H17" s="37">
        <f t="shared" si="0"/>
        <v>0</v>
      </c>
      <c r="I17" s="38" t="e">
        <f t="shared" si="1"/>
        <v>#DIV/0!</v>
      </c>
      <c r="J17" s="36" t="s">
        <v>264</v>
      </c>
      <c r="K17" s="36" t="s">
        <v>265</v>
      </c>
      <c r="L17" s="36"/>
      <c r="M17" s="36" t="s">
        <v>266</v>
      </c>
      <c r="N17" s="36" t="s">
        <v>266</v>
      </c>
      <c r="O17" s="36" t="s">
        <v>266</v>
      </c>
      <c r="P17" s="36" t="s">
        <v>266</v>
      </c>
      <c r="Q17" s="36" t="s">
        <v>266</v>
      </c>
    </row>
    <row r="18" spans="2:17" ht="86.25" customHeight="1" x14ac:dyDescent="0.2">
      <c r="B18" s="70" t="s">
        <v>36</v>
      </c>
      <c r="C18" s="36" t="s">
        <v>37</v>
      </c>
      <c r="D18" s="61" t="s">
        <v>234</v>
      </c>
      <c r="E18" s="36" t="s">
        <v>38</v>
      </c>
      <c r="F18" s="37">
        <v>0</v>
      </c>
      <c r="G18" s="37">
        <v>0</v>
      </c>
      <c r="H18" s="37">
        <f t="shared" si="0"/>
        <v>0</v>
      </c>
      <c r="I18" s="38" t="e">
        <f t="shared" si="1"/>
        <v>#DIV/0!</v>
      </c>
      <c r="J18" s="36"/>
      <c r="K18" s="36" t="s">
        <v>267</v>
      </c>
      <c r="L18" s="36"/>
      <c r="M18" s="36"/>
      <c r="N18" s="36"/>
      <c r="O18" s="36"/>
      <c r="P18" s="36"/>
      <c r="Q18" s="36"/>
    </row>
    <row r="19" spans="2:17" ht="86.25" customHeight="1" x14ac:dyDescent="0.2">
      <c r="B19" s="70" t="s">
        <v>39</v>
      </c>
      <c r="C19" s="36" t="s">
        <v>40</v>
      </c>
      <c r="D19" s="61" t="s">
        <v>234</v>
      </c>
      <c r="E19" s="36" t="s">
        <v>41</v>
      </c>
      <c r="F19" s="37">
        <v>0</v>
      </c>
      <c r="G19" s="37">
        <v>0</v>
      </c>
      <c r="H19" s="37">
        <f t="shared" si="0"/>
        <v>0</v>
      </c>
      <c r="I19" s="38" t="e">
        <f t="shared" si="1"/>
        <v>#DIV/0!</v>
      </c>
      <c r="J19" s="36"/>
      <c r="K19" s="36" t="s">
        <v>268</v>
      </c>
      <c r="L19" s="36"/>
      <c r="M19" s="36"/>
      <c r="N19" s="36"/>
      <c r="O19" s="36"/>
      <c r="P19" s="36"/>
      <c r="Q19" s="36"/>
    </row>
    <row r="20" spans="2:17" ht="86.25" customHeight="1" x14ac:dyDescent="0.2">
      <c r="B20" s="70" t="s">
        <v>42</v>
      </c>
      <c r="C20" s="36" t="s">
        <v>43</v>
      </c>
      <c r="D20" s="61" t="s">
        <v>234</v>
      </c>
      <c r="E20" s="36" t="s">
        <v>44</v>
      </c>
      <c r="F20" s="37">
        <v>0</v>
      </c>
      <c r="G20" s="37">
        <v>0</v>
      </c>
      <c r="H20" s="37">
        <f t="shared" si="0"/>
        <v>0</v>
      </c>
      <c r="I20" s="38" t="e">
        <f t="shared" si="1"/>
        <v>#DIV/0!</v>
      </c>
      <c r="J20" s="36"/>
      <c r="K20" s="36" t="s">
        <v>269</v>
      </c>
      <c r="L20" s="36"/>
      <c r="M20" s="36"/>
      <c r="N20" s="36"/>
      <c r="O20" s="36"/>
      <c r="P20" s="36"/>
      <c r="Q20" s="36"/>
    </row>
    <row r="21" spans="2:17" ht="86.25" customHeight="1" x14ac:dyDescent="0.2">
      <c r="B21" s="70" t="s">
        <v>45</v>
      </c>
      <c r="C21" s="36" t="s">
        <v>46</v>
      </c>
      <c r="D21" s="61" t="s">
        <v>234</v>
      </c>
      <c r="E21" s="36" t="s">
        <v>47</v>
      </c>
      <c r="F21" s="37">
        <v>0</v>
      </c>
      <c r="G21" s="37">
        <v>0</v>
      </c>
      <c r="H21" s="37">
        <f t="shared" si="0"/>
        <v>0</v>
      </c>
      <c r="I21" s="38" t="e">
        <f t="shared" si="1"/>
        <v>#DIV/0!</v>
      </c>
      <c r="J21" s="36"/>
      <c r="K21" s="36" t="s">
        <v>267</v>
      </c>
      <c r="L21" s="36"/>
      <c r="M21" s="36"/>
      <c r="N21" s="36"/>
      <c r="O21" s="36"/>
      <c r="P21" s="36"/>
      <c r="Q21" s="36"/>
    </row>
    <row r="22" spans="2:17" ht="86.25" customHeight="1" x14ac:dyDescent="0.2">
      <c r="B22" s="70" t="s">
        <v>48</v>
      </c>
      <c r="C22" s="36" t="s">
        <v>49</v>
      </c>
      <c r="D22" s="61" t="s">
        <v>234</v>
      </c>
      <c r="E22" s="36" t="s">
        <v>50</v>
      </c>
      <c r="F22" s="37">
        <v>0</v>
      </c>
      <c r="G22" s="37">
        <v>0</v>
      </c>
      <c r="H22" s="37">
        <f t="shared" si="0"/>
        <v>0</v>
      </c>
      <c r="I22" s="38" t="e">
        <f t="shared" si="1"/>
        <v>#DIV/0!</v>
      </c>
      <c r="J22" s="36"/>
      <c r="K22" s="36" t="s">
        <v>270</v>
      </c>
      <c r="L22" s="36"/>
      <c r="M22" s="36"/>
      <c r="N22" s="36"/>
      <c r="O22" s="36"/>
      <c r="P22" s="36"/>
      <c r="Q22" s="36"/>
    </row>
    <row r="23" spans="2:17" ht="86.25" customHeight="1" x14ac:dyDescent="0.2">
      <c r="B23" s="70" t="s">
        <v>51</v>
      </c>
      <c r="C23" s="36" t="s">
        <v>52</v>
      </c>
      <c r="D23" s="61" t="s">
        <v>234</v>
      </c>
      <c r="E23" s="36" t="s">
        <v>53</v>
      </c>
      <c r="F23" s="37">
        <v>0</v>
      </c>
      <c r="G23" s="37">
        <v>0</v>
      </c>
      <c r="H23" s="37">
        <f t="shared" si="0"/>
        <v>0</v>
      </c>
      <c r="I23" s="38" t="e">
        <f t="shared" si="1"/>
        <v>#DIV/0!</v>
      </c>
      <c r="J23" s="36"/>
      <c r="K23" s="36" t="s">
        <v>268</v>
      </c>
      <c r="L23" s="36"/>
      <c r="M23" s="36"/>
      <c r="N23" s="36"/>
      <c r="O23" s="36"/>
      <c r="P23" s="36"/>
      <c r="Q23" s="36"/>
    </row>
    <row r="24" spans="2:17" ht="86.25" customHeight="1" x14ac:dyDescent="0.2">
      <c r="B24" s="70" t="s">
        <v>54</v>
      </c>
      <c r="C24" s="36" t="s">
        <v>55</v>
      </c>
      <c r="D24" s="61" t="s">
        <v>234</v>
      </c>
      <c r="E24" s="36" t="s">
        <v>56</v>
      </c>
      <c r="F24" s="37">
        <v>0</v>
      </c>
      <c r="G24" s="37">
        <v>0</v>
      </c>
      <c r="H24" s="37">
        <f t="shared" si="0"/>
        <v>0</v>
      </c>
      <c r="I24" s="38" t="e">
        <f t="shared" si="1"/>
        <v>#DIV/0!</v>
      </c>
      <c r="J24" s="36"/>
      <c r="K24" s="36" t="s">
        <v>271</v>
      </c>
      <c r="L24" s="36"/>
      <c r="M24" s="36"/>
      <c r="N24" s="36"/>
      <c r="O24" s="36"/>
      <c r="P24" s="36"/>
      <c r="Q24" s="36"/>
    </row>
    <row r="25" spans="2:17" ht="86.25" customHeight="1" x14ac:dyDescent="0.2">
      <c r="B25" s="70" t="s">
        <v>57</v>
      </c>
      <c r="C25" s="36" t="s">
        <v>58</v>
      </c>
      <c r="D25" s="61" t="s">
        <v>234</v>
      </c>
      <c r="E25" s="36" t="s">
        <v>59</v>
      </c>
      <c r="F25" s="37">
        <v>0</v>
      </c>
      <c r="G25" s="37">
        <v>0</v>
      </c>
      <c r="H25" s="37">
        <f t="shared" si="0"/>
        <v>0</v>
      </c>
      <c r="I25" s="38" t="e">
        <f t="shared" si="1"/>
        <v>#DIV/0!</v>
      </c>
      <c r="J25" s="36"/>
      <c r="K25" s="36" t="s">
        <v>272</v>
      </c>
      <c r="L25" s="36"/>
      <c r="M25" s="36"/>
      <c r="N25" s="36"/>
      <c r="O25" s="36"/>
      <c r="P25" s="36"/>
      <c r="Q25" s="36"/>
    </row>
    <row r="26" spans="2:17" ht="19.5" hidden="1" customHeight="1" x14ac:dyDescent="0.2">
      <c r="B26" s="32">
        <v>1</v>
      </c>
      <c r="C26" s="33" t="s">
        <v>60</v>
      </c>
      <c r="D26" s="64"/>
      <c r="E26" s="33"/>
      <c r="F26" s="34">
        <f>SUM(F30:F57)</f>
        <v>0</v>
      </c>
      <c r="G26" s="34">
        <f>SUM(G30:G57)</f>
        <v>0</v>
      </c>
      <c r="H26" s="34">
        <f>SUM(H30:H57)</f>
        <v>0</v>
      </c>
      <c r="I26" s="35" t="e">
        <f t="shared" si="1"/>
        <v>#DIV/0!</v>
      </c>
      <c r="J26" s="33"/>
      <c r="K26" s="33"/>
      <c r="L26" s="53"/>
      <c r="M26" s="53"/>
      <c r="N26" s="53"/>
      <c r="O26" s="53"/>
      <c r="P26" s="53"/>
      <c r="Q26" s="53"/>
    </row>
    <row r="27" spans="2:17" ht="42.75" customHeight="1" x14ac:dyDescent="0.2">
      <c r="B27" s="55" t="s">
        <v>197</v>
      </c>
      <c r="C27" s="40" t="s">
        <v>198</v>
      </c>
      <c r="D27" s="61" t="s">
        <v>241</v>
      </c>
      <c r="E27" s="36" t="s">
        <v>202</v>
      </c>
      <c r="F27" s="37"/>
      <c r="G27" s="37"/>
      <c r="H27" s="37"/>
      <c r="I27" s="38"/>
      <c r="J27" s="36"/>
      <c r="K27" s="36"/>
      <c r="L27" s="36"/>
      <c r="M27" s="36"/>
      <c r="N27" s="36"/>
      <c r="O27" s="36"/>
      <c r="P27" s="36"/>
      <c r="Q27" s="36" t="s">
        <v>273</v>
      </c>
    </row>
    <row r="28" spans="2:17" ht="42.75" customHeight="1" x14ac:dyDescent="0.2">
      <c r="B28" s="55" t="s">
        <v>61</v>
      </c>
      <c r="C28" s="40" t="s">
        <v>62</v>
      </c>
      <c r="D28" s="61" t="s">
        <v>241</v>
      </c>
      <c r="E28" s="36" t="s">
        <v>63</v>
      </c>
      <c r="F28" s="37">
        <v>0</v>
      </c>
      <c r="G28" s="37">
        <v>0</v>
      </c>
      <c r="H28" s="37">
        <f t="shared" ref="H28:H59" si="2">+F28-G28</f>
        <v>0</v>
      </c>
      <c r="I28" s="38" t="e">
        <f>+F28/G28-1</f>
        <v>#DIV/0!</v>
      </c>
      <c r="J28" s="36"/>
      <c r="K28" s="36"/>
      <c r="L28" s="36"/>
      <c r="M28" s="36"/>
      <c r="N28" s="36" t="s">
        <v>257</v>
      </c>
      <c r="O28" s="36" t="s">
        <v>274</v>
      </c>
      <c r="P28" s="36" t="s">
        <v>275</v>
      </c>
      <c r="Q28" s="36" t="s">
        <v>276</v>
      </c>
    </row>
    <row r="29" spans="2:17" ht="60" customHeight="1" x14ac:dyDescent="0.2">
      <c r="B29" s="55" t="s">
        <v>64</v>
      </c>
      <c r="C29" s="36" t="s">
        <v>65</v>
      </c>
      <c r="D29" s="61" t="s">
        <v>241</v>
      </c>
      <c r="E29" s="36" t="s">
        <v>66</v>
      </c>
      <c r="F29" s="37">
        <v>0</v>
      </c>
      <c r="G29" s="37">
        <v>0</v>
      </c>
      <c r="H29" s="37">
        <f t="shared" si="2"/>
        <v>0</v>
      </c>
      <c r="I29" s="38" t="e">
        <f t="shared" si="1"/>
        <v>#DIV/0!</v>
      </c>
      <c r="J29" s="36" t="s">
        <v>264</v>
      </c>
      <c r="K29" s="36"/>
      <c r="L29" s="36" t="s">
        <v>277</v>
      </c>
      <c r="M29" s="36" t="s">
        <v>277</v>
      </c>
      <c r="N29" s="36" t="s">
        <v>278</v>
      </c>
      <c r="O29" s="36" t="s">
        <v>279</v>
      </c>
      <c r="P29" s="36" t="s">
        <v>280</v>
      </c>
      <c r="Q29" s="36" t="s">
        <v>281</v>
      </c>
    </row>
    <row r="30" spans="2:17" ht="40.5" customHeight="1" x14ac:dyDescent="0.2">
      <c r="B30" s="55" t="s">
        <v>67</v>
      </c>
      <c r="C30" s="36" t="s">
        <v>68</v>
      </c>
      <c r="D30" s="61" t="s">
        <v>241</v>
      </c>
      <c r="E30" s="36" t="s">
        <v>69</v>
      </c>
      <c r="F30" s="37">
        <v>0</v>
      </c>
      <c r="G30" s="37">
        <v>0</v>
      </c>
      <c r="H30" s="37">
        <f t="shared" si="2"/>
        <v>0</v>
      </c>
      <c r="I30" s="38" t="e">
        <f t="shared" si="1"/>
        <v>#DIV/0!</v>
      </c>
      <c r="J30" s="36" t="s">
        <v>264</v>
      </c>
      <c r="K30" s="36"/>
      <c r="L30" s="36" t="s">
        <v>282</v>
      </c>
      <c r="M30" s="36" t="s">
        <v>282</v>
      </c>
      <c r="N30" s="36" t="s">
        <v>283</v>
      </c>
      <c r="O30" s="36" t="s">
        <v>284</v>
      </c>
      <c r="P30" s="36" t="s">
        <v>275</v>
      </c>
      <c r="Q30" s="36" t="s">
        <v>285</v>
      </c>
    </row>
    <row r="31" spans="2:17" ht="45" x14ac:dyDescent="0.2">
      <c r="B31" s="55" t="s">
        <v>203</v>
      </c>
      <c r="C31" s="36" t="s">
        <v>204</v>
      </c>
      <c r="D31" s="61" t="s">
        <v>241</v>
      </c>
      <c r="E31" s="36" t="s">
        <v>205</v>
      </c>
      <c r="F31" s="37"/>
      <c r="G31" s="37"/>
      <c r="H31" s="37"/>
      <c r="I31" s="38"/>
      <c r="J31" s="59"/>
      <c r="K31" s="36"/>
      <c r="L31" s="36"/>
      <c r="M31" s="36"/>
      <c r="N31" s="36"/>
      <c r="O31" s="36"/>
      <c r="P31" s="36"/>
      <c r="Q31" s="36" t="s">
        <v>286</v>
      </c>
    </row>
    <row r="32" spans="2:17" ht="77.25" customHeight="1" x14ac:dyDescent="0.2">
      <c r="B32" s="39" t="s">
        <v>70</v>
      </c>
      <c r="C32" s="36" t="s">
        <v>71</v>
      </c>
      <c r="D32" s="61" t="s">
        <v>241</v>
      </c>
      <c r="E32" s="36" t="s">
        <v>72</v>
      </c>
      <c r="F32" s="37">
        <v>0</v>
      </c>
      <c r="G32" s="37">
        <v>0</v>
      </c>
      <c r="H32" s="37">
        <f t="shared" si="2"/>
        <v>0</v>
      </c>
      <c r="I32" s="38" t="e">
        <f t="shared" si="1"/>
        <v>#DIV/0!</v>
      </c>
      <c r="J32" s="36" t="s">
        <v>287</v>
      </c>
      <c r="K32" s="36"/>
      <c r="L32" s="36" t="s">
        <v>288</v>
      </c>
      <c r="M32" s="36" t="s">
        <v>288</v>
      </c>
      <c r="N32" s="36" t="s">
        <v>289</v>
      </c>
      <c r="O32" s="36" t="s">
        <v>290</v>
      </c>
      <c r="P32" s="36" t="s">
        <v>291</v>
      </c>
      <c r="Q32" s="36" t="s">
        <v>292</v>
      </c>
    </row>
    <row r="33" spans="2:17" ht="135" x14ac:dyDescent="0.2">
      <c r="B33" s="55" t="s">
        <v>293</v>
      </c>
      <c r="C33" s="36" t="s">
        <v>294</v>
      </c>
      <c r="D33" s="61" t="s">
        <v>241</v>
      </c>
      <c r="E33" s="36" t="s">
        <v>295</v>
      </c>
      <c r="F33" s="37">
        <v>0</v>
      </c>
      <c r="G33" s="37">
        <v>0</v>
      </c>
      <c r="H33" s="37">
        <f t="shared" si="2"/>
        <v>0</v>
      </c>
      <c r="I33" s="38" t="e">
        <f t="shared" si="1"/>
        <v>#DIV/0!</v>
      </c>
      <c r="J33" s="36" t="s">
        <v>264</v>
      </c>
      <c r="K33" s="36"/>
      <c r="L33" s="36"/>
      <c r="M33" s="36"/>
      <c r="N33" s="36" t="s">
        <v>257</v>
      </c>
      <c r="O33" s="36" t="s">
        <v>296</v>
      </c>
      <c r="P33" s="36" t="s">
        <v>275</v>
      </c>
      <c r="Q33" s="36"/>
    </row>
    <row r="34" spans="2:17" ht="54.6" customHeight="1" x14ac:dyDescent="0.2">
      <c r="B34" s="55" t="s">
        <v>209</v>
      </c>
      <c r="C34" s="36" t="s">
        <v>210</v>
      </c>
      <c r="D34" s="61" t="s">
        <v>241</v>
      </c>
      <c r="E34" s="36" t="s">
        <v>211</v>
      </c>
      <c r="F34" s="37"/>
      <c r="G34" s="37"/>
      <c r="H34" s="37"/>
      <c r="I34" s="38"/>
      <c r="J34" s="59"/>
      <c r="K34" s="36"/>
      <c r="L34" s="36"/>
      <c r="M34" s="36"/>
      <c r="N34" s="36"/>
      <c r="O34" s="36"/>
      <c r="P34" s="36"/>
      <c r="Q34" s="36" t="s">
        <v>211</v>
      </c>
    </row>
    <row r="35" spans="2:17" ht="33.75" x14ac:dyDescent="0.2">
      <c r="B35" s="55" t="s">
        <v>206</v>
      </c>
      <c r="C35" s="36" t="s">
        <v>207</v>
      </c>
      <c r="D35" s="61" t="s">
        <v>241</v>
      </c>
      <c r="E35" s="36" t="s">
        <v>208</v>
      </c>
      <c r="F35" s="37"/>
      <c r="G35" s="37"/>
      <c r="H35" s="37"/>
      <c r="I35" s="38"/>
      <c r="J35" s="59"/>
      <c r="K35" s="36"/>
      <c r="L35" s="36"/>
      <c r="M35" s="36"/>
      <c r="N35" s="36"/>
      <c r="O35" s="36"/>
      <c r="P35" s="36"/>
      <c r="Q35" s="36" t="s">
        <v>297</v>
      </c>
    </row>
    <row r="36" spans="2:17" ht="225" x14ac:dyDescent="0.2">
      <c r="B36" s="55" t="s">
        <v>73</v>
      </c>
      <c r="C36" s="36" t="s">
        <v>74</v>
      </c>
      <c r="D36" s="61" t="s">
        <v>241</v>
      </c>
      <c r="E36" s="40" t="s">
        <v>75</v>
      </c>
      <c r="F36" s="37">
        <v>0</v>
      </c>
      <c r="G36" s="37">
        <v>0</v>
      </c>
      <c r="H36" s="37">
        <f t="shared" si="2"/>
        <v>0</v>
      </c>
      <c r="I36" s="38" t="e">
        <f t="shared" si="1"/>
        <v>#DIV/0!</v>
      </c>
      <c r="J36" s="36" t="s">
        <v>298</v>
      </c>
      <c r="K36" s="36"/>
      <c r="L36" s="36" t="s">
        <v>299</v>
      </c>
      <c r="M36" s="36" t="s">
        <v>299</v>
      </c>
      <c r="N36" s="36" t="s">
        <v>300</v>
      </c>
      <c r="O36" s="36" t="s">
        <v>301</v>
      </c>
      <c r="P36" s="36" t="s">
        <v>275</v>
      </c>
      <c r="Q36" s="36" t="s">
        <v>302</v>
      </c>
    </row>
    <row r="37" spans="2:17" ht="43.5" customHeight="1" x14ac:dyDescent="0.2">
      <c r="B37" s="55" t="s">
        <v>303</v>
      </c>
      <c r="C37" s="36" t="s">
        <v>304</v>
      </c>
      <c r="D37" s="61" t="s">
        <v>241</v>
      </c>
      <c r="E37" s="40" t="s">
        <v>305</v>
      </c>
      <c r="F37" s="37">
        <v>0</v>
      </c>
      <c r="G37" s="37">
        <v>0</v>
      </c>
      <c r="H37" s="37">
        <f t="shared" si="2"/>
        <v>0</v>
      </c>
      <c r="I37" s="38" t="e">
        <f t="shared" si="1"/>
        <v>#DIV/0!</v>
      </c>
      <c r="J37" s="36" t="s">
        <v>264</v>
      </c>
      <c r="K37" s="36"/>
      <c r="L37" s="36"/>
      <c r="M37" s="36"/>
      <c r="N37" s="36"/>
      <c r="O37" s="36" t="s">
        <v>306</v>
      </c>
      <c r="P37" s="36" t="s">
        <v>275</v>
      </c>
      <c r="Q37" s="36"/>
    </row>
    <row r="38" spans="2:17" ht="43.5" customHeight="1" x14ac:dyDescent="0.2">
      <c r="B38" s="55" t="s">
        <v>212</v>
      </c>
      <c r="C38" s="36" t="s">
        <v>213</v>
      </c>
      <c r="D38" s="61" t="s">
        <v>241</v>
      </c>
      <c r="E38" s="40" t="s">
        <v>214</v>
      </c>
      <c r="F38" s="37"/>
      <c r="G38" s="37"/>
      <c r="H38" s="37"/>
      <c r="I38" s="38"/>
      <c r="J38" s="59"/>
      <c r="K38" s="36"/>
      <c r="L38" s="36"/>
      <c r="M38" s="36"/>
      <c r="N38" s="36"/>
      <c r="O38" s="36"/>
      <c r="P38" s="36"/>
      <c r="Q38" s="36" t="s">
        <v>307</v>
      </c>
    </row>
    <row r="39" spans="2:17" ht="78.75" x14ac:dyDescent="0.2">
      <c r="B39" s="55" t="s">
        <v>76</v>
      </c>
      <c r="C39" s="36" t="s">
        <v>77</v>
      </c>
      <c r="D39" s="62" t="s">
        <v>241</v>
      </c>
      <c r="E39" s="36" t="s">
        <v>78</v>
      </c>
      <c r="F39" s="37">
        <v>0</v>
      </c>
      <c r="G39" s="37">
        <v>0</v>
      </c>
      <c r="H39" s="37">
        <f t="shared" si="2"/>
        <v>0</v>
      </c>
      <c r="I39" s="38" t="e">
        <f t="shared" si="1"/>
        <v>#DIV/0!</v>
      </c>
      <c r="J39" s="36" t="s">
        <v>308</v>
      </c>
      <c r="K39" s="36"/>
      <c r="L39" s="36" t="s">
        <v>309</v>
      </c>
      <c r="M39" s="36" t="s">
        <v>310</v>
      </c>
      <c r="N39" s="36" t="s">
        <v>310</v>
      </c>
      <c r="O39" s="36" t="s">
        <v>311</v>
      </c>
      <c r="P39" s="36" t="s">
        <v>311</v>
      </c>
      <c r="Q39" s="36" t="s">
        <v>312</v>
      </c>
    </row>
    <row r="40" spans="2:17" ht="360" x14ac:dyDescent="0.2">
      <c r="B40" s="55" t="s">
        <v>76</v>
      </c>
      <c r="C40" s="36" t="s">
        <v>79</v>
      </c>
      <c r="D40" s="62" t="s">
        <v>234</v>
      </c>
      <c r="E40" s="36" t="s">
        <v>80</v>
      </c>
      <c r="F40" s="37">
        <v>0</v>
      </c>
      <c r="G40" s="37">
        <v>0</v>
      </c>
      <c r="H40" s="37">
        <f t="shared" si="2"/>
        <v>0</v>
      </c>
      <c r="I40" s="38" t="e">
        <f t="shared" si="1"/>
        <v>#DIV/0!</v>
      </c>
      <c r="J40" s="36" t="s">
        <v>313</v>
      </c>
      <c r="K40" s="36" t="s">
        <v>314</v>
      </c>
      <c r="L40" s="36" t="s">
        <v>315</v>
      </c>
      <c r="M40" s="36" t="s">
        <v>315</v>
      </c>
      <c r="N40" s="36" t="s">
        <v>315</v>
      </c>
      <c r="O40" s="36" t="s">
        <v>315</v>
      </c>
      <c r="P40" s="36" t="s">
        <v>315</v>
      </c>
      <c r="Q40" s="36" t="s">
        <v>315</v>
      </c>
    </row>
    <row r="41" spans="2:17" ht="33.75" x14ac:dyDescent="0.2">
      <c r="B41" s="55" t="s">
        <v>81</v>
      </c>
      <c r="C41" s="36" t="s">
        <v>316</v>
      </c>
      <c r="D41" s="62" t="s">
        <v>241</v>
      </c>
      <c r="E41" s="36" t="s">
        <v>82</v>
      </c>
      <c r="F41" s="37"/>
      <c r="G41" s="37"/>
      <c r="H41" s="37"/>
      <c r="I41" s="38"/>
      <c r="J41" s="59"/>
      <c r="K41" s="36"/>
      <c r="L41" s="36"/>
      <c r="M41" s="36"/>
      <c r="N41" s="36"/>
      <c r="O41" s="36"/>
      <c r="P41" s="36"/>
      <c r="Q41" s="36" t="s">
        <v>317</v>
      </c>
    </row>
    <row r="42" spans="2:17" ht="202.5" x14ac:dyDescent="0.2">
      <c r="B42" s="55" t="s">
        <v>81</v>
      </c>
      <c r="C42" s="36" t="s">
        <v>318</v>
      </c>
      <c r="D42" s="62" t="s">
        <v>234</v>
      </c>
      <c r="E42" s="36" t="s">
        <v>82</v>
      </c>
      <c r="F42" s="37">
        <v>0</v>
      </c>
      <c r="G42" s="37">
        <v>0</v>
      </c>
      <c r="H42" s="37">
        <f t="shared" si="2"/>
        <v>0</v>
      </c>
      <c r="I42" s="38" t="e">
        <f t="shared" si="1"/>
        <v>#DIV/0!</v>
      </c>
      <c r="J42" s="36" t="s">
        <v>319</v>
      </c>
      <c r="K42" s="36" t="s">
        <v>320</v>
      </c>
      <c r="L42" s="36" t="s">
        <v>321</v>
      </c>
      <c r="M42" s="36" t="s">
        <v>321</v>
      </c>
      <c r="N42" s="36" t="s">
        <v>321</v>
      </c>
      <c r="O42" s="36" t="s">
        <v>321</v>
      </c>
      <c r="P42" s="36" t="s">
        <v>322</v>
      </c>
      <c r="Q42" s="36" t="s">
        <v>323</v>
      </c>
    </row>
    <row r="43" spans="2:17" ht="57" customHeight="1" x14ac:dyDescent="0.2">
      <c r="B43" s="55" t="s">
        <v>83</v>
      </c>
      <c r="C43" s="36" t="s">
        <v>84</v>
      </c>
      <c r="D43" s="62" t="s">
        <v>241</v>
      </c>
      <c r="E43" s="36" t="s">
        <v>85</v>
      </c>
      <c r="F43" s="37"/>
      <c r="G43" s="37"/>
      <c r="H43" s="37"/>
      <c r="I43" s="38"/>
      <c r="J43" s="59"/>
      <c r="K43" s="36"/>
      <c r="L43" s="36"/>
      <c r="M43" s="36"/>
      <c r="N43" s="36"/>
      <c r="O43" s="36"/>
      <c r="P43" s="36"/>
      <c r="Q43" s="36" t="s">
        <v>324</v>
      </c>
    </row>
    <row r="44" spans="2:17" ht="157.5" x14ac:dyDescent="0.2">
      <c r="B44" s="55" t="s">
        <v>83</v>
      </c>
      <c r="C44" s="36" t="s">
        <v>84</v>
      </c>
      <c r="D44" s="62" t="s">
        <v>234</v>
      </c>
      <c r="E44" s="36" t="s">
        <v>85</v>
      </c>
      <c r="F44" s="37">
        <v>0</v>
      </c>
      <c r="G44" s="37">
        <v>0</v>
      </c>
      <c r="H44" s="37">
        <f t="shared" si="2"/>
        <v>0</v>
      </c>
      <c r="I44" s="38" t="e">
        <f t="shared" si="1"/>
        <v>#DIV/0!</v>
      </c>
      <c r="J44" s="36" t="s">
        <v>325</v>
      </c>
      <c r="K44" s="36" t="s">
        <v>326</v>
      </c>
      <c r="L44" s="36" t="s">
        <v>327</v>
      </c>
      <c r="M44" s="36" t="s">
        <v>327</v>
      </c>
      <c r="N44" s="36" t="s">
        <v>328</v>
      </c>
      <c r="O44" s="36" t="s">
        <v>329</v>
      </c>
      <c r="P44" s="36" t="s">
        <v>330</v>
      </c>
      <c r="Q44" s="36" t="s">
        <v>331</v>
      </c>
    </row>
    <row r="45" spans="2:17" ht="97.5" customHeight="1" x14ac:dyDescent="0.2">
      <c r="B45" s="39" t="s">
        <v>86</v>
      </c>
      <c r="C45" s="36" t="s">
        <v>87</v>
      </c>
      <c r="D45" s="61" t="s">
        <v>241</v>
      </c>
      <c r="E45" s="36" t="s">
        <v>88</v>
      </c>
      <c r="F45" s="37">
        <v>0</v>
      </c>
      <c r="G45" s="37">
        <v>0</v>
      </c>
      <c r="H45" s="37">
        <f t="shared" si="2"/>
        <v>0</v>
      </c>
      <c r="I45" s="38" t="e">
        <f t="shared" si="1"/>
        <v>#DIV/0!</v>
      </c>
      <c r="J45" s="36" t="s">
        <v>264</v>
      </c>
      <c r="K45" s="36"/>
      <c r="L45" s="36" t="s">
        <v>332</v>
      </c>
      <c r="M45" s="36" t="s">
        <v>333</v>
      </c>
      <c r="N45" s="36" t="s">
        <v>334</v>
      </c>
      <c r="O45" s="36" t="s">
        <v>257</v>
      </c>
      <c r="P45" s="36" t="s">
        <v>335</v>
      </c>
      <c r="Q45" s="36" t="s">
        <v>88</v>
      </c>
    </row>
    <row r="46" spans="2:17" ht="112.5" customHeight="1" x14ac:dyDescent="0.2">
      <c r="B46" s="39" t="s">
        <v>89</v>
      </c>
      <c r="C46" s="36" t="s">
        <v>90</v>
      </c>
      <c r="D46" s="61" t="s">
        <v>241</v>
      </c>
      <c r="E46" s="36" t="s">
        <v>91</v>
      </c>
      <c r="F46" s="37">
        <v>0</v>
      </c>
      <c r="G46" s="37">
        <v>0</v>
      </c>
      <c r="H46" s="37">
        <f t="shared" si="2"/>
        <v>0</v>
      </c>
      <c r="I46" s="38" t="e">
        <f t="shared" si="1"/>
        <v>#DIV/0!</v>
      </c>
      <c r="J46" s="36" t="s">
        <v>336</v>
      </c>
      <c r="K46" s="36"/>
      <c r="L46" s="36" t="s">
        <v>337</v>
      </c>
      <c r="M46" s="36" t="s">
        <v>338</v>
      </c>
      <c r="N46" s="36" t="s">
        <v>339</v>
      </c>
      <c r="O46" s="36" t="s">
        <v>340</v>
      </c>
      <c r="P46" s="36" t="s">
        <v>341</v>
      </c>
      <c r="Q46" s="36" t="s">
        <v>342</v>
      </c>
    </row>
    <row r="47" spans="2:17" ht="101.25" x14ac:dyDescent="0.2">
      <c r="B47" s="39" t="s">
        <v>92</v>
      </c>
      <c r="C47" s="36" t="s">
        <v>93</v>
      </c>
      <c r="D47" s="61" t="s">
        <v>241</v>
      </c>
      <c r="E47" s="36" t="s">
        <v>94</v>
      </c>
      <c r="F47" s="37">
        <v>0</v>
      </c>
      <c r="G47" s="37">
        <v>0</v>
      </c>
      <c r="H47" s="37">
        <f t="shared" si="2"/>
        <v>0</v>
      </c>
      <c r="I47" s="38" t="e">
        <f t="shared" si="1"/>
        <v>#DIV/0!</v>
      </c>
      <c r="J47" s="36" t="s">
        <v>343</v>
      </c>
      <c r="K47" s="36"/>
      <c r="L47" s="36" t="s">
        <v>344</v>
      </c>
      <c r="M47" s="36" t="s">
        <v>345</v>
      </c>
      <c r="N47" s="36" t="s">
        <v>346</v>
      </c>
      <c r="O47" s="36" t="s">
        <v>347</v>
      </c>
      <c r="P47" s="36" t="s">
        <v>348</v>
      </c>
      <c r="Q47" s="36" t="s">
        <v>349</v>
      </c>
    </row>
    <row r="48" spans="2:17" ht="96" customHeight="1" x14ac:dyDescent="0.2">
      <c r="B48" s="39" t="s">
        <v>95</v>
      </c>
      <c r="C48" s="36" t="s">
        <v>96</v>
      </c>
      <c r="D48" s="61" t="s">
        <v>241</v>
      </c>
      <c r="E48" s="36" t="s">
        <v>97</v>
      </c>
      <c r="F48" s="37">
        <v>0</v>
      </c>
      <c r="G48" s="37">
        <v>0</v>
      </c>
      <c r="H48" s="37">
        <f t="shared" si="2"/>
        <v>0</v>
      </c>
      <c r="I48" s="38" t="e">
        <f t="shared" si="1"/>
        <v>#DIV/0!</v>
      </c>
      <c r="J48" s="36" t="s">
        <v>343</v>
      </c>
      <c r="K48" s="36"/>
      <c r="L48" s="36" t="s">
        <v>350</v>
      </c>
      <c r="M48" s="36" t="s">
        <v>351</v>
      </c>
      <c r="N48" s="36" t="s">
        <v>350</v>
      </c>
      <c r="O48" s="36" t="s">
        <v>352</v>
      </c>
      <c r="P48" s="36" t="s">
        <v>350</v>
      </c>
      <c r="Q48" s="36" t="s">
        <v>353</v>
      </c>
    </row>
    <row r="49" spans="2:17" ht="51" customHeight="1" x14ac:dyDescent="0.2">
      <c r="B49" s="39" t="s">
        <v>98</v>
      </c>
      <c r="C49" s="36" t="s">
        <v>99</v>
      </c>
      <c r="D49" s="62" t="s">
        <v>241</v>
      </c>
      <c r="E49" s="36" t="s">
        <v>100</v>
      </c>
      <c r="F49" s="37">
        <v>0</v>
      </c>
      <c r="G49" s="37">
        <v>0</v>
      </c>
      <c r="H49" s="37">
        <f t="shared" si="2"/>
        <v>0</v>
      </c>
      <c r="I49" s="38" t="e">
        <f t="shared" si="1"/>
        <v>#DIV/0!</v>
      </c>
      <c r="J49" s="36"/>
      <c r="K49" s="36"/>
      <c r="L49" s="36" t="s">
        <v>354</v>
      </c>
      <c r="M49" s="36" t="s">
        <v>355</v>
      </c>
      <c r="N49" s="36" t="s">
        <v>356</v>
      </c>
      <c r="O49" s="36" t="s">
        <v>357</v>
      </c>
      <c r="P49" s="36" t="s">
        <v>357</v>
      </c>
      <c r="Q49" s="36" t="s">
        <v>358</v>
      </c>
    </row>
    <row r="50" spans="2:17" ht="168.75" customHeight="1" x14ac:dyDescent="0.2">
      <c r="B50" s="39" t="s">
        <v>101</v>
      </c>
      <c r="C50" s="36" t="s">
        <v>102</v>
      </c>
      <c r="D50" s="61" t="s">
        <v>241</v>
      </c>
      <c r="E50" s="36" t="s">
        <v>103</v>
      </c>
      <c r="F50" s="37">
        <v>0</v>
      </c>
      <c r="G50" s="37">
        <v>0</v>
      </c>
      <c r="H50" s="37">
        <f t="shared" si="2"/>
        <v>0</v>
      </c>
      <c r="I50" s="38" t="e">
        <f t="shared" si="1"/>
        <v>#DIV/0!</v>
      </c>
      <c r="J50" s="36" t="s">
        <v>359</v>
      </c>
      <c r="K50" s="36"/>
      <c r="L50" s="36" t="s">
        <v>360</v>
      </c>
      <c r="M50" s="36" t="s">
        <v>361</v>
      </c>
      <c r="N50" s="36" t="s">
        <v>360</v>
      </c>
      <c r="O50" s="36" t="s">
        <v>362</v>
      </c>
      <c r="P50" s="36" t="s">
        <v>363</v>
      </c>
      <c r="Q50" s="36" t="s">
        <v>360</v>
      </c>
    </row>
    <row r="51" spans="2:17" ht="64.5" customHeight="1" x14ac:dyDescent="0.2">
      <c r="B51" s="39" t="s">
        <v>104</v>
      </c>
      <c r="C51" s="36" t="s">
        <v>105</v>
      </c>
      <c r="D51" s="61" t="s">
        <v>241</v>
      </c>
      <c r="E51" s="36" t="s">
        <v>106</v>
      </c>
      <c r="F51" s="37">
        <v>0</v>
      </c>
      <c r="G51" s="37">
        <v>0</v>
      </c>
      <c r="H51" s="37">
        <f t="shared" si="2"/>
        <v>0</v>
      </c>
      <c r="I51" s="38" t="e">
        <f t="shared" si="1"/>
        <v>#DIV/0!</v>
      </c>
      <c r="J51" s="36" t="s">
        <v>364</v>
      </c>
      <c r="K51" s="36"/>
      <c r="L51" s="36" t="s">
        <v>365</v>
      </c>
      <c r="M51" s="36" t="s">
        <v>366</v>
      </c>
      <c r="N51" s="36" t="s">
        <v>367</v>
      </c>
      <c r="O51" s="36" t="s">
        <v>368</v>
      </c>
      <c r="P51" s="40" t="s">
        <v>257</v>
      </c>
      <c r="Q51" s="36" t="s">
        <v>369</v>
      </c>
    </row>
    <row r="52" spans="2:17" ht="64.5" customHeight="1" x14ac:dyDescent="0.2">
      <c r="B52" s="55" t="s">
        <v>107</v>
      </c>
      <c r="C52" s="40" t="s">
        <v>108</v>
      </c>
      <c r="D52" s="61" t="s">
        <v>241</v>
      </c>
      <c r="E52" s="40" t="s">
        <v>109</v>
      </c>
      <c r="F52" s="56">
        <v>0</v>
      </c>
      <c r="G52" s="56">
        <v>0</v>
      </c>
      <c r="H52" s="56">
        <f t="shared" si="2"/>
        <v>0</v>
      </c>
      <c r="I52" s="57" t="e">
        <f t="shared" si="1"/>
        <v>#DIV/0!</v>
      </c>
      <c r="J52" s="40" t="s">
        <v>364</v>
      </c>
      <c r="K52" s="40"/>
      <c r="L52" s="40" t="s">
        <v>370</v>
      </c>
      <c r="M52" s="40" t="s">
        <v>371</v>
      </c>
      <c r="N52" s="40" t="s">
        <v>257</v>
      </c>
      <c r="O52" s="36" t="s">
        <v>257</v>
      </c>
      <c r="P52" s="40" t="s">
        <v>257</v>
      </c>
      <c r="Q52" s="40" t="s">
        <v>370</v>
      </c>
    </row>
    <row r="53" spans="2:17" ht="35.25" customHeight="1" x14ac:dyDescent="0.2">
      <c r="B53" s="39" t="s">
        <v>110</v>
      </c>
      <c r="C53" s="36" t="s">
        <v>111</v>
      </c>
      <c r="D53" s="61" t="s">
        <v>241</v>
      </c>
      <c r="E53" s="36" t="s">
        <v>112</v>
      </c>
      <c r="F53" s="37">
        <v>0</v>
      </c>
      <c r="G53" s="37">
        <v>0</v>
      </c>
      <c r="H53" s="37">
        <f t="shared" si="2"/>
        <v>0</v>
      </c>
      <c r="I53" s="38" t="e">
        <f t="shared" si="1"/>
        <v>#DIV/0!</v>
      </c>
      <c r="J53" s="36" t="s">
        <v>372</v>
      </c>
      <c r="K53" s="36"/>
      <c r="L53" s="36" t="s">
        <v>257</v>
      </c>
      <c r="M53" s="36" t="s">
        <v>257</v>
      </c>
      <c r="N53" s="36" t="s">
        <v>373</v>
      </c>
      <c r="O53" s="36" t="s">
        <v>257</v>
      </c>
      <c r="P53" s="36" t="s">
        <v>257</v>
      </c>
      <c r="Q53" s="36" t="s">
        <v>374</v>
      </c>
    </row>
    <row r="54" spans="2:17" ht="51.75" customHeight="1" x14ac:dyDescent="0.2">
      <c r="B54" s="39" t="s">
        <v>113</v>
      </c>
      <c r="C54" s="36" t="s">
        <v>114</v>
      </c>
      <c r="D54" s="61" t="s">
        <v>241</v>
      </c>
      <c r="E54" s="36" t="s">
        <v>115</v>
      </c>
      <c r="F54" s="37">
        <v>0</v>
      </c>
      <c r="G54" s="37">
        <v>0</v>
      </c>
      <c r="H54" s="37">
        <f t="shared" si="2"/>
        <v>0</v>
      </c>
      <c r="I54" s="38" t="e">
        <f t="shared" si="1"/>
        <v>#DIV/0!</v>
      </c>
      <c r="J54" s="36" t="s">
        <v>375</v>
      </c>
      <c r="K54" s="36"/>
      <c r="L54" s="36" t="s">
        <v>376</v>
      </c>
      <c r="M54" s="36" t="s">
        <v>377</v>
      </c>
      <c r="N54" s="36" t="s">
        <v>377</v>
      </c>
      <c r="O54" s="36" t="s">
        <v>257</v>
      </c>
      <c r="P54" s="36" t="s">
        <v>378</v>
      </c>
      <c r="Q54" s="36" t="s">
        <v>379</v>
      </c>
    </row>
    <row r="55" spans="2:17" ht="45" x14ac:dyDescent="0.2">
      <c r="B55" s="39" t="s">
        <v>116</v>
      </c>
      <c r="C55" s="36" t="s">
        <v>117</v>
      </c>
      <c r="D55" s="61" t="s">
        <v>241</v>
      </c>
      <c r="E55" s="36" t="s">
        <v>118</v>
      </c>
      <c r="F55" s="37">
        <v>0</v>
      </c>
      <c r="G55" s="37">
        <v>0</v>
      </c>
      <c r="H55" s="37">
        <f t="shared" si="2"/>
        <v>0</v>
      </c>
      <c r="I55" s="38" t="e">
        <f t="shared" si="1"/>
        <v>#DIV/0!</v>
      </c>
      <c r="J55" s="36" t="s">
        <v>380</v>
      </c>
      <c r="K55" s="36"/>
      <c r="L55" s="36" t="s">
        <v>381</v>
      </c>
      <c r="M55" s="36" t="s">
        <v>382</v>
      </c>
      <c r="N55" s="36" t="s">
        <v>382</v>
      </c>
      <c r="O55" s="36" t="s">
        <v>383</v>
      </c>
      <c r="P55" s="36" t="s">
        <v>384</v>
      </c>
      <c r="Q55" s="36" t="s">
        <v>385</v>
      </c>
    </row>
    <row r="56" spans="2:17" ht="41.25" customHeight="1" x14ac:dyDescent="0.2">
      <c r="B56" s="39" t="s">
        <v>386</v>
      </c>
      <c r="C56" s="36" t="s">
        <v>387</v>
      </c>
      <c r="D56" s="61" t="s">
        <v>241</v>
      </c>
      <c r="E56" s="36" t="s">
        <v>388</v>
      </c>
      <c r="F56" s="37">
        <v>0</v>
      </c>
      <c r="G56" s="37">
        <v>0</v>
      </c>
      <c r="H56" s="37">
        <f t="shared" si="2"/>
        <v>0</v>
      </c>
      <c r="I56" s="38" t="e">
        <f t="shared" si="1"/>
        <v>#DIV/0!</v>
      </c>
      <c r="J56" s="36" t="s">
        <v>389</v>
      </c>
      <c r="K56" s="36"/>
      <c r="L56" s="36" t="s">
        <v>257</v>
      </c>
      <c r="M56" s="36" t="s">
        <v>257</v>
      </c>
      <c r="N56" s="36" t="s">
        <v>257</v>
      </c>
      <c r="O56" s="36" t="s">
        <v>257</v>
      </c>
      <c r="P56" s="36" t="s">
        <v>257</v>
      </c>
      <c r="Q56" s="36" t="s">
        <v>257</v>
      </c>
    </row>
    <row r="57" spans="2:17" ht="63" customHeight="1" x14ac:dyDescent="0.2">
      <c r="B57" s="39" t="s">
        <v>119</v>
      </c>
      <c r="C57" s="36" t="s">
        <v>120</v>
      </c>
      <c r="D57" s="61" t="s">
        <v>241</v>
      </c>
      <c r="E57" s="36" t="s">
        <v>121</v>
      </c>
      <c r="F57" s="37">
        <v>0</v>
      </c>
      <c r="G57" s="37">
        <v>0</v>
      </c>
      <c r="H57" s="37">
        <f t="shared" si="2"/>
        <v>0</v>
      </c>
      <c r="I57" s="38" t="e">
        <f t="shared" si="1"/>
        <v>#DIV/0!</v>
      </c>
      <c r="J57" s="36" t="s">
        <v>380</v>
      </c>
      <c r="K57" s="36"/>
      <c r="L57" s="36" t="s">
        <v>390</v>
      </c>
      <c r="M57" s="36" t="s">
        <v>391</v>
      </c>
      <c r="N57" s="36" t="s">
        <v>391</v>
      </c>
      <c r="O57" s="36" t="s">
        <v>392</v>
      </c>
      <c r="P57" s="36" t="s">
        <v>392</v>
      </c>
      <c r="Q57" s="36" t="s">
        <v>393</v>
      </c>
    </row>
    <row r="58" spans="2:17" ht="41.25" customHeight="1" x14ac:dyDescent="0.2">
      <c r="B58" s="39" t="s">
        <v>122</v>
      </c>
      <c r="C58" s="36" t="s">
        <v>123</v>
      </c>
      <c r="D58" s="61" t="s">
        <v>241</v>
      </c>
      <c r="E58" s="36" t="s">
        <v>124</v>
      </c>
      <c r="F58" s="37">
        <v>0</v>
      </c>
      <c r="G58" s="37">
        <v>0</v>
      </c>
      <c r="H58" s="37">
        <f t="shared" si="2"/>
        <v>0</v>
      </c>
      <c r="I58" s="38" t="e">
        <f t="shared" si="1"/>
        <v>#DIV/0!</v>
      </c>
      <c r="J58" s="36" t="s">
        <v>380</v>
      </c>
      <c r="K58" s="36"/>
      <c r="L58" s="36" t="s">
        <v>394</v>
      </c>
      <c r="M58" s="36" t="s">
        <v>395</v>
      </c>
      <c r="N58" s="36" t="s">
        <v>395</v>
      </c>
      <c r="O58" s="58" t="s">
        <v>257</v>
      </c>
      <c r="P58" s="60" t="s">
        <v>396</v>
      </c>
      <c r="Q58" s="36" t="s">
        <v>397</v>
      </c>
    </row>
    <row r="59" spans="2:17" ht="19.5" customHeight="1" x14ac:dyDescent="0.2">
      <c r="B59" s="39" t="s">
        <v>398</v>
      </c>
      <c r="C59" s="36" t="s">
        <v>399</v>
      </c>
      <c r="D59" s="61" t="s">
        <v>241</v>
      </c>
      <c r="E59" s="36" t="s">
        <v>400</v>
      </c>
      <c r="F59" s="37">
        <v>0</v>
      </c>
      <c r="G59" s="37">
        <v>0</v>
      </c>
      <c r="H59" s="37">
        <f t="shared" si="2"/>
        <v>0</v>
      </c>
      <c r="I59" s="38" t="e">
        <f t="shared" si="1"/>
        <v>#DIV/0!</v>
      </c>
      <c r="J59" s="36" t="s">
        <v>380</v>
      </c>
      <c r="K59" s="36"/>
      <c r="L59" s="36" t="s">
        <v>401</v>
      </c>
      <c r="M59" s="36" t="s">
        <v>257</v>
      </c>
      <c r="N59" s="36" t="s">
        <v>257</v>
      </c>
      <c r="O59" s="36" t="s">
        <v>394</v>
      </c>
      <c r="P59" s="36" t="s">
        <v>394</v>
      </c>
      <c r="Q59" s="36" t="s">
        <v>257</v>
      </c>
    </row>
    <row r="60" spans="2:17" ht="19.5" hidden="1" customHeight="1" x14ac:dyDescent="0.2">
      <c r="B60" s="32">
        <v>2</v>
      </c>
      <c r="C60" s="33" t="s">
        <v>125</v>
      </c>
      <c r="D60" s="65"/>
      <c r="E60" s="33"/>
      <c r="F60" s="34">
        <f>SUM(F61:F72)</f>
        <v>0</v>
      </c>
      <c r="G60" s="34">
        <f>SUM(G61:G72)</f>
        <v>0</v>
      </c>
      <c r="H60" s="34">
        <f>SUM(H61:H72)</f>
        <v>0</v>
      </c>
      <c r="I60" s="35" t="e">
        <f t="shared" si="1"/>
        <v>#DIV/0!</v>
      </c>
      <c r="J60" s="33"/>
      <c r="K60" s="33"/>
      <c r="L60" s="33"/>
      <c r="M60" s="33"/>
      <c r="N60" s="33"/>
      <c r="O60" s="33"/>
      <c r="P60" s="33"/>
      <c r="Q60" s="33"/>
    </row>
    <row r="61" spans="2:17" ht="64.5" customHeight="1" x14ac:dyDescent="0.2">
      <c r="B61" s="39" t="s">
        <v>126</v>
      </c>
      <c r="C61" s="36" t="s">
        <v>127</v>
      </c>
      <c r="D61" s="61" t="s">
        <v>241</v>
      </c>
      <c r="E61" s="36" t="s">
        <v>128</v>
      </c>
      <c r="F61" s="37">
        <v>0</v>
      </c>
      <c r="G61" s="37">
        <v>0</v>
      </c>
      <c r="H61" s="37">
        <f t="shared" ref="H61:H75" si="3">+F61-G61</f>
        <v>0</v>
      </c>
      <c r="I61" s="38" t="e">
        <f t="shared" si="1"/>
        <v>#DIV/0!</v>
      </c>
      <c r="J61" s="36" t="s">
        <v>402</v>
      </c>
      <c r="K61" s="36"/>
      <c r="L61" s="36" t="s">
        <v>257</v>
      </c>
      <c r="M61" s="36" t="s">
        <v>257</v>
      </c>
      <c r="N61" s="36" t="s">
        <v>403</v>
      </c>
      <c r="O61" s="36" t="s">
        <v>257</v>
      </c>
      <c r="P61" s="36" t="s">
        <v>257</v>
      </c>
      <c r="Q61" s="36" t="s">
        <v>404</v>
      </c>
    </row>
    <row r="62" spans="2:17" ht="42" customHeight="1" x14ac:dyDescent="0.2">
      <c r="B62" s="39" t="s">
        <v>129</v>
      </c>
      <c r="C62" s="36" t="s">
        <v>130</v>
      </c>
      <c r="D62" s="61" t="s">
        <v>241</v>
      </c>
      <c r="E62" s="36" t="s">
        <v>131</v>
      </c>
      <c r="F62" s="37">
        <v>0</v>
      </c>
      <c r="G62" s="37">
        <v>0</v>
      </c>
      <c r="H62" s="37">
        <f t="shared" si="3"/>
        <v>0</v>
      </c>
      <c r="I62" s="38" t="e">
        <f t="shared" si="1"/>
        <v>#DIV/0!</v>
      </c>
      <c r="J62" s="36" t="s">
        <v>405</v>
      </c>
      <c r="K62" s="36"/>
      <c r="L62" s="36" t="s">
        <v>406</v>
      </c>
      <c r="M62" s="36" t="s">
        <v>407</v>
      </c>
      <c r="N62" s="36" t="s">
        <v>407</v>
      </c>
      <c r="O62" s="36" t="s">
        <v>408</v>
      </c>
      <c r="P62" s="36" t="s">
        <v>275</v>
      </c>
      <c r="Q62" s="36" t="s">
        <v>409</v>
      </c>
    </row>
    <row r="63" spans="2:17" ht="54.75" customHeight="1" x14ac:dyDescent="0.2">
      <c r="B63" s="39" t="s">
        <v>132</v>
      </c>
      <c r="C63" s="36" t="s">
        <v>133</v>
      </c>
      <c r="D63" s="61" t="s">
        <v>241</v>
      </c>
      <c r="E63" s="36" t="s">
        <v>134</v>
      </c>
      <c r="F63" s="37">
        <v>0</v>
      </c>
      <c r="G63" s="37">
        <v>0</v>
      </c>
      <c r="H63" s="37">
        <f t="shared" si="3"/>
        <v>0</v>
      </c>
      <c r="I63" s="38" t="e">
        <f t="shared" si="1"/>
        <v>#DIV/0!</v>
      </c>
      <c r="J63" s="36" t="s">
        <v>410</v>
      </c>
      <c r="K63" s="36"/>
      <c r="L63" s="36" t="s">
        <v>411</v>
      </c>
      <c r="M63" s="36" t="s">
        <v>412</v>
      </c>
      <c r="N63" s="36" t="s">
        <v>413</v>
      </c>
      <c r="O63" s="36" t="s">
        <v>411</v>
      </c>
      <c r="P63" s="36" t="s">
        <v>414</v>
      </c>
      <c r="Q63" s="36" t="s">
        <v>415</v>
      </c>
    </row>
    <row r="64" spans="2:17" ht="53.25" customHeight="1" x14ac:dyDescent="0.2">
      <c r="B64" s="39" t="s">
        <v>135</v>
      </c>
      <c r="C64" s="36" t="s">
        <v>136</v>
      </c>
      <c r="D64" s="61" t="s">
        <v>241</v>
      </c>
      <c r="E64" s="36" t="s">
        <v>137</v>
      </c>
      <c r="F64" s="37">
        <v>0</v>
      </c>
      <c r="G64" s="37">
        <v>0</v>
      </c>
      <c r="H64" s="37">
        <f t="shared" si="3"/>
        <v>0</v>
      </c>
      <c r="I64" s="38" t="e">
        <f t="shared" si="1"/>
        <v>#DIV/0!</v>
      </c>
      <c r="J64" s="36" t="s">
        <v>416</v>
      </c>
      <c r="K64" s="36"/>
      <c r="L64" s="36" t="s">
        <v>417</v>
      </c>
      <c r="M64" s="36" t="s">
        <v>418</v>
      </c>
      <c r="N64" s="36" t="s">
        <v>418</v>
      </c>
      <c r="O64" s="36" t="s">
        <v>417</v>
      </c>
      <c r="P64" s="36" t="s">
        <v>419</v>
      </c>
      <c r="Q64" s="36" t="s">
        <v>420</v>
      </c>
    </row>
    <row r="65" spans="2:17" ht="53.25" customHeight="1" x14ac:dyDescent="0.2">
      <c r="B65" s="55" t="s">
        <v>138</v>
      </c>
      <c r="C65" s="40" t="s">
        <v>139</v>
      </c>
      <c r="D65" s="61" t="s">
        <v>241</v>
      </c>
      <c r="E65" s="40" t="s">
        <v>140</v>
      </c>
      <c r="F65" s="56">
        <v>0</v>
      </c>
      <c r="G65" s="56">
        <v>0</v>
      </c>
      <c r="H65" s="56">
        <f t="shared" si="3"/>
        <v>0</v>
      </c>
      <c r="I65" s="57" t="e">
        <f t="shared" si="1"/>
        <v>#DIV/0!</v>
      </c>
      <c r="J65" s="40"/>
      <c r="K65" s="40"/>
      <c r="L65" s="40" t="s">
        <v>421</v>
      </c>
      <c r="M65" s="40" t="s">
        <v>422</v>
      </c>
      <c r="N65" s="40" t="s">
        <v>423</v>
      </c>
      <c r="O65" s="36" t="s">
        <v>257</v>
      </c>
      <c r="P65" s="36" t="s">
        <v>424</v>
      </c>
      <c r="Q65" s="40" t="s">
        <v>421</v>
      </c>
    </row>
    <row r="66" spans="2:17" ht="77.25" customHeight="1" x14ac:dyDescent="0.2">
      <c r="B66" s="39" t="s">
        <v>425</v>
      </c>
      <c r="C66" s="36" t="s">
        <v>426</v>
      </c>
      <c r="D66" s="61" t="s">
        <v>241</v>
      </c>
      <c r="E66" s="36" t="s">
        <v>427</v>
      </c>
      <c r="F66" s="37">
        <v>0</v>
      </c>
      <c r="G66" s="37">
        <v>0</v>
      </c>
      <c r="H66" s="37">
        <f t="shared" si="3"/>
        <v>0</v>
      </c>
      <c r="I66" s="38" t="e">
        <f t="shared" si="1"/>
        <v>#DIV/0!</v>
      </c>
      <c r="J66" s="36" t="s">
        <v>428</v>
      </c>
      <c r="K66" s="36"/>
      <c r="L66" s="36" t="s">
        <v>257</v>
      </c>
      <c r="M66" s="36" t="s">
        <v>257</v>
      </c>
      <c r="N66" s="36" t="s">
        <v>257</v>
      </c>
      <c r="O66" s="36" t="s">
        <v>257</v>
      </c>
      <c r="P66" s="36" t="s">
        <v>429</v>
      </c>
      <c r="Q66" s="36" t="s">
        <v>257</v>
      </c>
    </row>
    <row r="67" spans="2:17" ht="41.25" customHeight="1" x14ac:dyDescent="0.2">
      <c r="B67" s="39" t="s">
        <v>141</v>
      </c>
      <c r="C67" s="36" t="s">
        <v>142</v>
      </c>
      <c r="D67" s="61" t="s">
        <v>241</v>
      </c>
      <c r="E67" s="36" t="s">
        <v>143</v>
      </c>
      <c r="F67" s="37">
        <v>0</v>
      </c>
      <c r="G67" s="37">
        <v>0</v>
      </c>
      <c r="H67" s="37">
        <f t="shared" si="3"/>
        <v>0</v>
      </c>
      <c r="I67" s="38" t="e">
        <f t="shared" si="1"/>
        <v>#DIV/0!</v>
      </c>
      <c r="J67" s="36" t="s">
        <v>428</v>
      </c>
      <c r="K67" s="36"/>
      <c r="L67" s="36" t="s">
        <v>257</v>
      </c>
      <c r="M67" s="36" t="s">
        <v>257</v>
      </c>
      <c r="N67" s="36" t="s">
        <v>257</v>
      </c>
      <c r="O67" s="36" t="s">
        <v>257</v>
      </c>
      <c r="P67" s="36" t="s">
        <v>430</v>
      </c>
      <c r="Q67" s="36" t="s">
        <v>431</v>
      </c>
    </row>
    <row r="68" spans="2:17" ht="56.25" x14ac:dyDescent="0.2">
      <c r="B68" s="39" t="s">
        <v>144</v>
      </c>
      <c r="C68" s="36" t="s">
        <v>145</v>
      </c>
      <c r="D68" s="61" t="s">
        <v>241</v>
      </c>
      <c r="E68" s="36" t="s">
        <v>146</v>
      </c>
      <c r="F68" s="37">
        <v>0</v>
      </c>
      <c r="G68" s="37">
        <v>0</v>
      </c>
      <c r="H68" s="37">
        <f t="shared" si="3"/>
        <v>0</v>
      </c>
      <c r="I68" s="38" t="e">
        <f t="shared" si="1"/>
        <v>#DIV/0!</v>
      </c>
      <c r="J68" s="36" t="s">
        <v>432</v>
      </c>
      <c r="K68" s="36"/>
      <c r="L68" s="36" t="s">
        <v>433</v>
      </c>
      <c r="M68" s="36" t="s">
        <v>434</v>
      </c>
      <c r="N68" s="36" t="s">
        <v>435</v>
      </c>
      <c r="O68" s="36" t="s">
        <v>436</v>
      </c>
      <c r="P68" s="36" t="s">
        <v>437</v>
      </c>
      <c r="Q68" s="36" t="s">
        <v>438</v>
      </c>
    </row>
    <row r="69" spans="2:17" ht="45" customHeight="1" x14ac:dyDescent="0.2">
      <c r="B69" s="39" t="s">
        <v>147</v>
      </c>
      <c r="C69" s="36" t="s">
        <v>148</v>
      </c>
      <c r="D69" s="61" t="s">
        <v>241</v>
      </c>
      <c r="E69" s="36" t="s">
        <v>149</v>
      </c>
      <c r="F69" s="37">
        <v>0</v>
      </c>
      <c r="G69" s="37">
        <v>0</v>
      </c>
      <c r="H69" s="37">
        <f t="shared" si="3"/>
        <v>0</v>
      </c>
      <c r="I69" s="38" t="e">
        <f t="shared" si="1"/>
        <v>#DIV/0!</v>
      </c>
      <c r="J69" s="36" t="s">
        <v>439</v>
      </c>
      <c r="K69" s="36"/>
      <c r="L69" s="36" t="s">
        <v>440</v>
      </c>
      <c r="M69" s="36" t="s">
        <v>441</v>
      </c>
      <c r="N69" s="36" t="s">
        <v>441</v>
      </c>
      <c r="O69" s="36" t="s">
        <v>440</v>
      </c>
      <c r="P69" s="36" t="s">
        <v>275</v>
      </c>
      <c r="Q69" s="36" t="s">
        <v>442</v>
      </c>
    </row>
    <row r="70" spans="2:17" ht="64.5" customHeight="1" x14ac:dyDescent="0.2">
      <c r="B70" s="39" t="s">
        <v>150</v>
      </c>
      <c r="C70" s="36" t="s">
        <v>151</v>
      </c>
      <c r="D70" s="61" t="s">
        <v>241</v>
      </c>
      <c r="E70" s="36" t="s">
        <v>152</v>
      </c>
      <c r="F70" s="37">
        <v>0</v>
      </c>
      <c r="G70" s="37">
        <v>0</v>
      </c>
      <c r="H70" s="37">
        <f t="shared" si="3"/>
        <v>0</v>
      </c>
      <c r="I70" s="38" t="e">
        <f t="shared" si="1"/>
        <v>#DIV/0!</v>
      </c>
      <c r="J70" s="36" t="s">
        <v>443</v>
      </c>
      <c r="K70" s="36"/>
      <c r="L70" s="36" t="s">
        <v>444</v>
      </c>
      <c r="M70" s="36" t="s">
        <v>445</v>
      </c>
      <c r="N70" s="36" t="s">
        <v>446</v>
      </c>
      <c r="O70" s="36" t="s">
        <v>447</v>
      </c>
      <c r="P70" s="36" t="s">
        <v>448</v>
      </c>
      <c r="Q70" s="36" t="s">
        <v>449</v>
      </c>
    </row>
    <row r="71" spans="2:17" ht="42" customHeight="1" x14ac:dyDescent="0.2">
      <c r="B71" s="39" t="s">
        <v>153</v>
      </c>
      <c r="C71" s="36" t="s">
        <v>154</v>
      </c>
      <c r="D71" s="61" t="s">
        <v>241</v>
      </c>
      <c r="E71" s="36" t="s">
        <v>155</v>
      </c>
      <c r="F71" s="37">
        <v>0</v>
      </c>
      <c r="G71" s="37">
        <v>0</v>
      </c>
      <c r="H71" s="37">
        <f t="shared" si="3"/>
        <v>0</v>
      </c>
      <c r="I71" s="38" t="e">
        <f t="shared" si="1"/>
        <v>#DIV/0!</v>
      </c>
      <c r="J71" s="36" t="s">
        <v>450</v>
      </c>
      <c r="K71" s="36"/>
      <c r="L71" s="36" t="s">
        <v>451</v>
      </c>
      <c r="M71" s="36" t="s">
        <v>452</v>
      </c>
      <c r="N71" s="36" t="s">
        <v>453</v>
      </c>
      <c r="O71" s="36" t="s">
        <v>454</v>
      </c>
      <c r="P71" s="36" t="s">
        <v>275</v>
      </c>
      <c r="Q71" s="36" t="s">
        <v>455</v>
      </c>
    </row>
    <row r="72" spans="2:17" ht="52.5" customHeight="1" x14ac:dyDescent="0.2">
      <c r="B72" s="39" t="s">
        <v>156</v>
      </c>
      <c r="C72" s="36" t="s">
        <v>157</v>
      </c>
      <c r="D72" s="61" t="s">
        <v>241</v>
      </c>
      <c r="E72" s="36" t="s">
        <v>158</v>
      </c>
      <c r="F72" s="37">
        <v>0</v>
      </c>
      <c r="G72" s="37">
        <v>0</v>
      </c>
      <c r="H72" s="37">
        <f t="shared" si="3"/>
        <v>0</v>
      </c>
      <c r="I72" s="38" t="e">
        <f t="shared" si="1"/>
        <v>#DIV/0!</v>
      </c>
      <c r="J72" s="36" t="s">
        <v>456</v>
      </c>
      <c r="K72" s="36"/>
      <c r="L72" s="36" t="s">
        <v>457</v>
      </c>
      <c r="M72" s="36" t="s">
        <v>458</v>
      </c>
      <c r="N72" s="36" t="s">
        <v>459</v>
      </c>
      <c r="O72" s="36" t="s">
        <v>460</v>
      </c>
      <c r="P72" s="36" t="s">
        <v>460</v>
      </c>
      <c r="Q72" s="36" t="s">
        <v>461</v>
      </c>
    </row>
    <row r="73" spans="2:17" ht="63" customHeight="1" x14ac:dyDescent="0.2">
      <c r="B73" s="39" t="s">
        <v>159</v>
      </c>
      <c r="C73" s="36" t="s">
        <v>160</v>
      </c>
      <c r="D73" s="61" t="s">
        <v>241</v>
      </c>
      <c r="E73" s="36" t="s">
        <v>161</v>
      </c>
      <c r="F73" s="37">
        <v>0</v>
      </c>
      <c r="G73" s="37">
        <v>0</v>
      </c>
      <c r="H73" s="37">
        <f t="shared" si="3"/>
        <v>0</v>
      </c>
      <c r="I73" s="38" t="e">
        <f t="shared" ref="I73:I87" si="4">+F73/G73-1</f>
        <v>#DIV/0!</v>
      </c>
      <c r="J73" s="36" t="s">
        <v>439</v>
      </c>
      <c r="K73" s="36"/>
      <c r="L73" s="36" t="s">
        <v>257</v>
      </c>
      <c r="M73" s="36" t="s">
        <v>257</v>
      </c>
      <c r="N73" s="36" t="s">
        <v>462</v>
      </c>
      <c r="O73" s="36" t="s">
        <v>463</v>
      </c>
      <c r="P73" s="36" t="s">
        <v>275</v>
      </c>
      <c r="Q73" s="36" t="s">
        <v>257</v>
      </c>
    </row>
    <row r="74" spans="2:17" ht="50.25" customHeight="1" x14ac:dyDescent="0.2">
      <c r="B74" s="39" t="s">
        <v>162</v>
      </c>
      <c r="C74" s="36" t="s">
        <v>163</v>
      </c>
      <c r="D74" s="61" t="s">
        <v>241</v>
      </c>
      <c r="E74" s="36" t="s">
        <v>164</v>
      </c>
      <c r="F74" s="37">
        <v>0</v>
      </c>
      <c r="G74" s="37">
        <v>0</v>
      </c>
      <c r="H74" s="37">
        <f t="shared" si="3"/>
        <v>0</v>
      </c>
      <c r="I74" s="38" t="e">
        <f t="shared" si="4"/>
        <v>#DIV/0!</v>
      </c>
      <c r="J74" s="36" t="s">
        <v>456</v>
      </c>
      <c r="K74" s="36"/>
      <c r="L74" s="36" t="s">
        <v>464</v>
      </c>
      <c r="M74" s="36" t="s">
        <v>465</v>
      </c>
      <c r="N74" s="36" t="s">
        <v>466</v>
      </c>
      <c r="O74" s="36" t="s">
        <v>464</v>
      </c>
      <c r="P74" s="36" t="s">
        <v>467</v>
      </c>
      <c r="Q74" s="36" t="s">
        <v>468</v>
      </c>
    </row>
    <row r="75" spans="2:17" ht="56.25" x14ac:dyDescent="0.2">
      <c r="B75" s="39" t="s">
        <v>165</v>
      </c>
      <c r="C75" s="36" t="s">
        <v>166</v>
      </c>
      <c r="D75" s="61" t="s">
        <v>241</v>
      </c>
      <c r="E75" s="36" t="s">
        <v>167</v>
      </c>
      <c r="F75" s="37">
        <v>0</v>
      </c>
      <c r="G75" s="37">
        <v>0</v>
      </c>
      <c r="H75" s="37">
        <f t="shared" si="3"/>
        <v>0</v>
      </c>
      <c r="I75" s="38" t="e">
        <f t="shared" si="4"/>
        <v>#DIV/0!</v>
      </c>
      <c r="J75" s="36"/>
      <c r="K75" s="36"/>
      <c r="L75" s="36" t="s">
        <v>469</v>
      </c>
      <c r="M75" s="36" t="s">
        <v>470</v>
      </c>
      <c r="N75" s="36" t="s">
        <v>470</v>
      </c>
      <c r="O75" s="36" t="s">
        <v>471</v>
      </c>
      <c r="P75" s="36" t="s">
        <v>472</v>
      </c>
      <c r="Q75" s="36" t="s">
        <v>473</v>
      </c>
    </row>
    <row r="76" spans="2:17" ht="19.5" hidden="1" customHeight="1" x14ac:dyDescent="0.2">
      <c r="B76" s="32" t="s">
        <v>168</v>
      </c>
      <c r="C76" s="33" t="s">
        <v>169</v>
      </c>
      <c r="D76" s="65"/>
      <c r="E76" s="41"/>
      <c r="F76" s="34">
        <f>SUM(F80:F80)</f>
        <v>0</v>
      </c>
      <c r="G76" s="34">
        <f>SUM(G80:G80)</f>
        <v>0</v>
      </c>
      <c r="H76" s="34">
        <f>SUM(H80:H80)</f>
        <v>0</v>
      </c>
      <c r="I76" s="35" t="e">
        <f t="shared" si="4"/>
        <v>#DIV/0!</v>
      </c>
      <c r="J76" s="41"/>
      <c r="K76" s="41"/>
      <c r="L76" s="33"/>
      <c r="M76" s="33"/>
      <c r="N76" s="33"/>
      <c r="O76" s="33"/>
      <c r="P76" s="33"/>
      <c r="Q76" s="33"/>
    </row>
    <row r="77" spans="2:17" ht="29.25" customHeight="1" x14ac:dyDescent="0.2">
      <c r="B77" s="39" t="s">
        <v>170</v>
      </c>
      <c r="C77" s="36" t="s">
        <v>171</v>
      </c>
      <c r="D77" s="61" t="s">
        <v>241</v>
      </c>
      <c r="E77" s="36" t="s">
        <v>172</v>
      </c>
      <c r="F77" s="37">
        <v>0</v>
      </c>
      <c r="G77" s="37">
        <v>0</v>
      </c>
      <c r="H77" s="37">
        <f>+F77-G77</f>
        <v>0</v>
      </c>
      <c r="I77" s="38" t="e">
        <f t="shared" si="4"/>
        <v>#DIV/0!</v>
      </c>
      <c r="J77" s="36" t="s">
        <v>474</v>
      </c>
      <c r="K77" s="36"/>
      <c r="L77" s="36" t="s">
        <v>475</v>
      </c>
      <c r="M77" s="36" t="s">
        <v>475</v>
      </c>
      <c r="N77" s="36" t="s">
        <v>476</v>
      </c>
      <c r="O77" s="36"/>
      <c r="P77" s="36" t="s">
        <v>275</v>
      </c>
      <c r="Q77" s="36" t="s">
        <v>477</v>
      </c>
    </row>
    <row r="78" spans="2:17" ht="56.25" x14ac:dyDescent="0.2">
      <c r="B78" s="55" t="s">
        <v>217</v>
      </c>
      <c r="C78" s="36" t="s">
        <v>218</v>
      </c>
      <c r="D78" s="61" t="s">
        <v>241</v>
      </c>
      <c r="E78" s="36" t="s">
        <v>219</v>
      </c>
      <c r="F78" s="37"/>
      <c r="G78" s="37"/>
      <c r="H78" s="37"/>
      <c r="I78" s="38"/>
      <c r="J78" s="59"/>
      <c r="K78" s="36"/>
      <c r="L78" s="36"/>
      <c r="M78" s="36"/>
      <c r="N78" s="36"/>
      <c r="O78" s="36"/>
      <c r="P78" s="36"/>
      <c r="Q78" s="36" t="s">
        <v>478</v>
      </c>
    </row>
    <row r="79" spans="2:17" ht="45" x14ac:dyDescent="0.2">
      <c r="B79" s="55" t="s">
        <v>479</v>
      </c>
      <c r="C79" s="36" t="s">
        <v>480</v>
      </c>
      <c r="D79" s="61" t="s">
        <v>241</v>
      </c>
      <c r="E79" s="36" t="s">
        <v>481</v>
      </c>
      <c r="F79" s="37">
        <v>0</v>
      </c>
      <c r="G79" s="37">
        <v>0</v>
      </c>
      <c r="H79" s="37">
        <f>+F79-G79</f>
        <v>0</v>
      </c>
      <c r="I79" s="38" t="e">
        <f>+F79/G79-1</f>
        <v>#DIV/0!</v>
      </c>
      <c r="J79" s="36" t="s">
        <v>474</v>
      </c>
      <c r="K79" s="36"/>
      <c r="L79" s="36"/>
      <c r="M79" s="36"/>
      <c r="N79" s="36" t="s">
        <v>482</v>
      </c>
      <c r="O79" s="36"/>
      <c r="P79" s="36"/>
      <c r="Q79" s="36" t="s">
        <v>483</v>
      </c>
    </row>
    <row r="80" spans="2:17" ht="39" customHeight="1" x14ac:dyDescent="0.2">
      <c r="B80" s="39" t="s">
        <v>173</v>
      </c>
      <c r="C80" s="36" t="s">
        <v>174</v>
      </c>
      <c r="D80" s="61" t="s">
        <v>241</v>
      </c>
      <c r="E80" s="36" t="s">
        <v>175</v>
      </c>
      <c r="F80" s="37">
        <v>0</v>
      </c>
      <c r="G80" s="37">
        <v>0</v>
      </c>
      <c r="H80" s="37">
        <f>+F80-G80</f>
        <v>0</v>
      </c>
      <c r="I80" s="38" t="e">
        <f>+F80/G80-1</f>
        <v>#DIV/0!</v>
      </c>
      <c r="J80" s="36" t="s">
        <v>484</v>
      </c>
      <c r="K80" s="36"/>
      <c r="L80" s="36" t="s">
        <v>485</v>
      </c>
      <c r="M80" s="36" t="s">
        <v>486</v>
      </c>
      <c r="N80" s="36" t="s">
        <v>487</v>
      </c>
      <c r="O80" s="36" t="s">
        <v>488</v>
      </c>
      <c r="P80" s="36" t="s">
        <v>275</v>
      </c>
      <c r="Q80" s="36" t="s">
        <v>489</v>
      </c>
    </row>
    <row r="81" spans="2:17" ht="19.5" hidden="1" customHeight="1" x14ac:dyDescent="0.2">
      <c r="B81" s="32">
        <v>6</v>
      </c>
      <c r="C81" s="33" t="s">
        <v>176</v>
      </c>
      <c r="D81" s="65"/>
      <c r="E81" s="33"/>
      <c r="F81" s="34">
        <f>SUM(F82:F87)</f>
        <v>0</v>
      </c>
      <c r="G81" s="34">
        <f>SUM(G82:G87)</f>
        <v>0</v>
      </c>
      <c r="H81" s="34">
        <f>SUM(H82:H87)</f>
        <v>0</v>
      </c>
      <c r="I81" s="35" t="e">
        <f t="shared" si="4"/>
        <v>#DIV/0!</v>
      </c>
      <c r="J81" s="33"/>
      <c r="K81" s="33"/>
      <c r="L81" s="33"/>
      <c r="M81" s="33"/>
      <c r="N81" s="33"/>
      <c r="O81" s="33"/>
      <c r="P81" s="33"/>
      <c r="Q81" s="33"/>
    </row>
    <row r="82" spans="2:17" ht="43.5" customHeight="1" x14ac:dyDescent="0.2">
      <c r="B82" s="39" t="s">
        <v>177</v>
      </c>
      <c r="C82" s="36" t="s">
        <v>178</v>
      </c>
      <c r="D82" s="61" t="s">
        <v>241</v>
      </c>
      <c r="E82" s="36" t="s">
        <v>179</v>
      </c>
      <c r="F82" s="37">
        <v>0</v>
      </c>
      <c r="G82" s="37">
        <v>0</v>
      </c>
      <c r="H82" s="37">
        <f t="shared" ref="H82:H87" si="5">+F82-G82</f>
        <v>0</v>
      </c>
      <c r="I82" s="38" t="e">
        <f t="shared" si="4"/>
        <v>#DIV/0!</v>
      </c>
      <c r="J82" s="36" t="s">
        <v>490</v>
      </c>
      <c r="K82" s="36"/>
      <c r="L82" s="36" t="s">
        <v>257</v>
      </c>
      <c r="M82" s="36" t="s">
        <v>257</v>
      </c>
      <c r="N82" s="36" t="s">
        <v>491</v>
      </c>
      <c r="O82" s="36" t="s">
        <v>492</v>
      </c>
      <c r="P82" s="36" t="s">
        <v>275</v>
      </c>
      <c r="Q82" s="36" t="s">
        <v>493</v>
      </c>
    </row>
    <row r="83" spans="2:17" ht="63" customHeight="1" x14ac:dyDescent="0.2">
      <c r="B83" s="39" t="s">
        <v>180</v>
      </c>
      <c r="C83" s="36" t="s">
        <v>181</v>
      </c>
      <c r="D83" s="61" t="s">
        <v>241</v>
      </c>
      <c r="E83" s="36" t="s">
        <v>182</v>
      </c>
      <c r="F83" s="37">
        <v>0</v>
      </c>
      <c r="G83" s="37">
        <v>0</v>
      </c>
      <c r="H83" s="37">
        <f t="shared" si="5"/>
        <v>0</v>
      </c>
      <c r="I83" s="38" t="e">
        <f t="shared" si="4"/>
        <v>#DIV/0!</v>
      </c>
      <c r="J83" s="36" t="s">
        <v>494</v>
      </c>
      <c r="K83" s="36"/>
      <c r="L83" s="36" t="s">
        <v>495</v>
      </c>
      <c r="M83" s="36" t="s">
        <v>496</v>
      </c>
      <c r="N83" s="36" t="s">
        <v>496</v>
      </c>
      <c r="O83" s="36" t="s">
        <v>497</v>
      </c>
      <c r="P83" s="36" t="s">
        <v>498</v>
      </c>
      <c r="Q83" s="36" t="s">
        <v>499</v>
      </c>
    </row>
    <row r="84" spans="2:17" ht="51.75" customHeight="1" x14ac:dyDescent="0.2">
      <c r="B84" s="39" t="s">
        <v>183</v>
      </c>
      <c r="C84" s="36" t="s">
        <v>184</v>
      </c>
      <c r="D84" s="61" t="s">
        <v>241</v>
      </c>
      <c r="E84" s="36" t="s">
        <v>185</v>
      </c>
      <c r="F84" s="37">
        <v>0</v>
      </c>
      <c r="G84" s="37">
        <v>0</v>
      </c>
      <c r="H84" s="37">
        <f t="shared" si="5"/>
        <v>0</v>
      </c>
      <c r="I84" s="38" t="e">
        <f t="shared" si="4"/>
        <v>#DIV/0!</v>
      </c>
      <c r="J84" s="36" t="s">
        <v>500</v>
      </c>
      <c r="K84" s="36"/>
      <c r="L84" s="36" t="s">
        <v>501</v>
      </c>
      <c r="M84" s="36" t="s">
        <v>502</v>
      </c>
      <c r="N84" s="36" t="s">
        <v>503</v>
      </c>
      <c r="O84" s="36" t="s">
        <v>504</v>
      </c>
      <c r="P84" s="36" t="s">
        <v>504</v>
      </c>
      <c r="Q84" s="36" t="s">
        <v>505</v>
      </c>
    </row>
    <row r="85" spans="2:17" ht="33.75" x14ac:dyDescent="0.2">
      <c r="B85" s="39" t="s">
        <v>186</v>
      </c>
      <c r="C85" s="36" t="s">
        <v>187</v>
      </c>
      <c r="D85" s="61" t="s">
        <v>241</v>
      </c>
      <c r="E85" s="36" t="s">
        <v>188</v>
      </c>
      <c r="F85" s="37">
        <v>0</v>
      </c>
      <c r="G85" s="37">
        <v>0</v>
      </c>
      <c r="H85" s="37">
        <f t="shared" si="5"/>
        <v>0</v>
      </c>
      <c r="I85" s="38" t="e">
        <f t="shared" si="4"/>
        <v>#DIV/0!</v>
      </c>
      <c r="J85" s="36" t="s">
        <v>264</v>
      </c>
      <c r="K85" s="36"/>
      <c r="L85" s="36" t="s">
        <v>506</v>
      </c>
      <c r="M85" s="36" t="s">
        <v>507</v>
      </c>
      <c r="N85" s="36" t="s">
        <v>507</v>
      </c>
      <c r="O85" s="36" t="s">
        <v>508</v>
      </c>
      <c r="P85" s="36" t="s">
        <v>509</v>
      </c>
      <c r="Q85" s="36" t="s">
        <v>510</v>
      </c>
    </row>
    <row r="86" spans="2:17" ht="78.75" customHeight="1" x14ac:dyDescent="0.2">
      <c r="B86" s="39" t="s">
        <v>189</v>
      </c>
      <c r="C86" s="36" t="s">
        <v>190</v>
      </c>
      <c r="D86" s="61" t="s">
        <v>241</v>
      </c>
      <c r="E86" s="36" t="s">
        <v>191</v>
      </c>
      <c r="F86" s="37">
        <v>0</v>
      </c>
      <c r="G86" s="37">
        <v>0</v>
      </c>
      <c r="H86" s="37">
        <f t="shared" si="5"/>
        <v>0</v>
      </c>
      <c r="I86" s="38" t="e">
        <f t="shared" si="4"/>
        <v>#DIV/0!</v>
      </c>
      <c r="J86" s="36" t="s">
        <v>511</v>
      </c>
      <c r="K86" s="36"/>
      <c r="L86" s="36" t="s">
        <v>512</v>
      </c>
      <c r="M86" s="36" t="s">
        <v>513</v>
      </c>
      <c r="N86" s="36" t="s">
        <v>514</v>
      </c>
      <c r="O86" s="36" t="s">
        <v>515</v>
      </c>
      <c r="P86" s="36" t="s">
        <v>275</v>
      </c>
      <c r="Q86" s="36" t="s">
        <v>516</v>
      </c>
    </row>
    <row r="87" spans="2:17" ht="57" customHeight="1" x14ac:dyDescent="0.2">
      <c r="B87" s="39" t="s">
        <v>517</v>
      </c>
      <c r="C87" s="36" t="s">
        <v>192</v>
      </c>
      <c r="D87" s="61" t="s">
        <v>241</v>
      </c>
      <c r="E87" s="36" t="s">
        <v>193</v>
      </c>
      <c r="F87" s="37">
        <v>0</v>
      </c>
      <c r="G87" s="37">
        <v>0</v>
      </c>
      <c r="H87" s="37">
        <f t="shared" si="5"/>
        <v>0</v>
      </c>
      <c r="I87" s="38" t="e">
        <f t="shared" si="4"/>
        <v>#DIV/0!</v>
      </c>
      <c r="J87" s="36" t="s">
        <v>518</v>
      </c>
      <c r="K87" s="36"/>
      <c r="L87" s="36" t="s">
        <v>519</v>
      </c>
      <c r="M87" s="36" t="s">
        <v>520</v>
      </c>
      <c r="N87" s="36" t="s">
        <v>521</v>
      </c>
      <c r="O87" s="36" t="s">
        <v>522</v>
      </c>
      <c r="P87" s="36" t="s">
        <v>275</v>
      </c>
      <c r="Q87" s="36" t="s">
        <v>523</v>
      </c>
    </row>
    <row r="89" spans="2:17" x14ac:dyDescent="0.2">
      <c r="C89" s="51" t="s">
        <v>194</v>
      </c>
      <c r="D89" s="51"/>
    </row>
    <row r="90" spans="2:17" ht="25.5" x14ac:dyDescent="0.2">
      <c r="C90" s="51" t="s">
        <v>222</v>
      </c>
      <c r="D90" s="51"/>
      <c r="F90" s="27"/>
      <c r="G90" s="27"/>
      <c r="H90" s="27"/>
      <c r="I90" s="28"/>
    </row>
    <row r="91" spans="2:17" x14ac:dyDescent="0.2">
      <c r="F91" s="29"/>
      <c r="G91" s="29"/>
      <c r="H91" s="29"/>
      <c r="I91" s="30"/>
    </row>
    <row r="93" spans="2:17" x14ac:dyDescent="0.2">
      <c r="F93" s="29"/>
      <c r="G93" s="29"/>
      <c r="H93" s="29"/>
    </row>
    <row r="95" spans="2:17" x14ac:dyDescent="0.2">
      <c r="F95" s="29"/>
      <c r="G95" s="29"/>
      <c r="H95" s="29"/>
      <c r="I95" s="30"/>
    </row>
    <row r="97" spans="6:9" x14ac:dyDescent="0.2">
      <c r="I97" s="31"/>
    </row>
    <row r="98" spans="6:9" x14ac:dyDescent="0.2">
      <c r="F98" s="27"/>
      <c r="G98" s="27"/>
      <c r="H98" s="27"/>
      <c r="I98" s="28"/>
    </row>
  </sheetData>
  <autoFilter ref="B5:Q87" xr:uid="{00000000-0009-0000-0000-000000000000}">
    <filterColumn colId="2">
      <customFilters>
        <customFilter operator="notEqual" val=" "/>
      </customFilters>
    </filterColumn>
  </autoFilter>
  <mergeCells count="2">
    <mergeCell ref="B2:I2"/>
    <mergeCell ref="B3:I3"/>
  </mergeCells>
  <printOptions horizontalCentered="1"/>
  <pageMargins left="0.47244094488188981" right="0.27559055118110237" top="0.15748031496062992" bottom="0.43307086614173229" header="0" footer="0"/>
  <pageSetup scale="53" firstPageNumber="54" fitToHeight="0" orientation="portrait" useFirstPageNumber="1" r:id="rId1"/>
  <headerFooter alignWithMargins="0">
    <oddFooter>&amp;R&amp;12 &amp;P&amp;C&amp;1#&amp;"Calibri"&amp;10&amp;K000000Uso Interno</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3:J85"/>
  <sheetViews>
    <sheetView showGridLines="0" tabSelected="1" zoomScaleNormal="100" workbookViewId="0">
      <pane xSplit="1" ySplit="7" topLeftCell="B8" activePane="bottomRight" state="frozen"/>
      <selection pane="topRight" activeCell="B1" sqref="B1"/>
      <selection pane="bottomLeft" activeCell="A8" sqref="A8"/>
      <selection pane="bottomRight" activeCell="J10" sqref="J10"/>
    </sheetView>
  </sheetViews>
  <sheetFormatPr baseColWidth="10" defaultColWidth="11.42578125" defaultRowHeight="12.75" outlineLevelRow="1" x14ac:dyDescent="0.2"/>
  <cols>
    <col min="1" max="1" width="3.28515625" style="3" customWidth="1"/>
    <col min="2" max="2" width="8.85546875" style="7" customWidth="1"/>
    <col min="3" max="3" width="37.5703125" style="8" customWidth="1"/>
    <col min="4" max="4" width="52.42578125" style="8" customWidth="1"/>
    <col min="5" max="6" width="19.140625" style="8" customWidth="1"/>
    <col min="7" max="7" width="17.140625" style="8" bestFit="1" customWidth="1"/>
    <col min="8" max="8" width="16.140625" style="3" customWidth="1"/>
    <col min="9" max="9" width="38.7109375" style="3" customWidth="1"/>
    <col min="10" max="10" width="44.5703125" style="3" customWidth="1"/>
    <col min="11" max="16384" width="11.42578125" style="3"/>
  </cols>
  <sheetData>
    <row r="3" spans="2:10" s="2" customFormat="1" ht="15" x14ac:dyDescent="0.2">
      <c r="B3" s="1"/>
    </row>
    <row r="4" spans="2:10" s="2" customFormat="1" ht="18" x14ac:dyDescent="0.2">
      <c r="B4" s="96" t="s">
        <v>551</v>
      </c>
      <c r="C4" s="96"/>
      <c r="D4" s="96"/>
      <c r="E4" s="96"/>
      <c r="F4" s="96"/>
      <c r="G4" s="96"/>
      <c r="H4" s="96"/>
      <c r="I4" s="96"/>
      <c r="J4" s="96"/>
    </row>
    <row r="5" spans="2:10" ht="15" x14ac:dyDescent="0.2">
      <c r="B5" s="97" t="s">
        <v>541</v>
      </c>
      <c r="C5" s="97"/>
      <c r="D5" s="97"/>
      <c r="E5" s="97"/>
      <c r="F5" s="97"/>
      <c r="G5" s="97"/>
      <c r="H5" s="97"/>
      <c r="I5" s="97"/>
      <c r="J5" s="97"/>
    </row>
    <row r="6" spans="2:10" ht="18.75" thickBot="1" x14ac:dyDescent="0.25">
      <c r="B6" s="4"/>
      <c r="C6" s="5"/>
      <c r="D6" s="5"/>
      <c r="E6" s="6"/>
      <c r="F6" s="6"/>
      <c r="G6" s="6"/>
    </row>
    <row r="7" spans="2:10" ht="24" thickTop="1" thickBot="1" x14ac:dyDescent="0.25">
      <c r="B7" s="72" t="s">
        <v>0</v>
      </c>
      <c r="C7" s="72" t="s">
        <v>1</v>
      </c>
      <c r="D7" s="72" t="s">
        <v>2</v>
      </c>
      <c r="E7" s="73" t="s">
        <v>552</v>
      </c>
      <c r="F7" s="73" t="s">
        <v>542</v>
      </c>
      <c r="G7" s="73" t="s">
        <v>5</v>
      </c>
      <c r="H7" s="73" t="s">
        <v>6</v>
      </c>
      <c r="I7" s="73" t="s">
        <v>220</v>
      </c>
      <c r="J7" s="73" t="s">
        <v>221</v>
      </c>
    </row>
    <row r="8" spans="2:10" ht="14.25" thickTop="1" thickBot="1" x14ac:dyDescent="0.25">
      <c r="B8" s="74" t="s">
        <v>7</v>
      </c>
      <c r="C8" s="75" t="s">
        <v>8</v>
      </c>
      <c r="D8" s="76"/>
      <c r="E8" s="85">
        <f>SUM(E9:E26)</f>
        <v>9043387480.5600014</v>
      </c>
      <c r="F8" s="85">
        <f>SUM(F9:F26)</f>
        <v>8398998798.3200006</v>
      </c>
      <c r="G8" s="86">
        <f>+G9</f>
        <v>892952717.52000046</v>
      </c>
      <c r="H8" s="77">
        <f>+E8/F8-1</f>
        <v>7.6722082918846635E-2</v>
      </c>
      <c r="I8" s="71"/>
      <c r="J8" s="71"/>
    </row>
    <row r="9" spans="2:10" s="13" customFormat="1" ht="169.5" outlineLevel="1" thickTop="1" thickBot="1" x14ac:dyDescent="0.25">
      <c r="B9" s="78" t="s">
        <v>9</v>
      </c>
      <c r="C9" s="79" t="s">
        <v>10</v>
      </c>
      <c r="D9" s="80" t="s">
        <v>11</v>
      </c>
      <c r="E9" s="87">
        <v>4714810206.8400002</v>
      </c>
      <c r="F9" s="87">
        <v>3821857489.3199997</v>
      </c>
      <c r="G9" s="87">
        <f>+E9-F9</f>
        <v>892952717.52000046</v>
      </c>
      <c r="H9" s="81">
        <f>+E9/F9-1</f>
        <v>0.23364364579666153</v>
      </c>
      <c r="I9" s="88" t="s">
        <v>561</v>
      </c>
      <c r="J9" s="88" t="s">
        <v>566</v>
      </c>
    </row>
    <row r="10" spans="2:10" s="13" customFormat="1" ht="46.5" outlineLevel="1" thickTop="1" thickBot="1" x14ac:dyDescent="0.25">
      <c r="B10" s="78" t="s">
        <v>199</v>
      </c>
      <c r="C10" s="79" t="s">
        <v>200</v>
      </c>
      <c r="D10" s="80" t="s">
        <v>201</v>
      </c>
      <c r="E10" s="87">
        <v>152088108</v>
      </c>
      <c r="F10" s="87">
        <v>559183952.03999996</v>
      </c>
      <c r="G10" s="87">
        <f>+E10-F10</f>
        <v>-407095844.03999996</v>
      </c>
      <c r="H10" s="81">
        <f t="shared" ref="H10:H26" si="0">+E10/F10-1</f>
        <v>-0.72801775257470069</v>
      </c>
      <c r="I10" s="89"/>
      <c r="J10" s="89"/>
    </row>
    <row r="11" spans="2:10" s="13" customFormat="1" ht="46.5" outlineLevel="1" thickTop="1" thickBot="1" x14ac:dyDescent="0.25">
      <c r="B11" s="78" t="s">
        <v>12</v>
      </c>
      <c r="C11" s="79" t="s">
        <v>13</v>
      </c>
      <c r="D11" s="80" t="s">
        <v>14</v>
      </c>
      <c r="E11" s="87">
        <v>3999999.9600000004</v>
      </c>
      <c r="F11" s="87">
        <v>2000000</v>
      </c>
      <c r="G11" s="87">
        <f t="shared" ref="G11:G28" si="1">+E11-F11</f>
        <v>1999999.9600000004</v>
      </c>
      <c r="H11" s="81">
        <f t="shared" si="0"/>
        <v>0.99999998000000012</v>
      </c>
      <c r="I11" s="89"/>
      <c r="J11" s="89"/>
    </row>
    <row r="12" spans="2:10" s="13" customFormat="1" ht="46.5" outlineLevel="1" thickTop="1" thickBot="1" x14ac:dyDescent="0.25">
      <c r="B12" s="78" t="s">
        <v>15</v>
      </c>
      <c r="C12" s="79" t="s">
        <v>16</v>
      </c>
      <c r="D12" s="80" t="s">
        <v>17</v>
      </c>
      <c r="E12" s="87">
        <v>9999999.959999999</v>
      </c>
      <c r="F12" s="87">
        <v>15000000</v>
      </c>
      <c r="G12" s="87">
        <f t="shared" si="1"/>
        <v>-5000000.040000001</v>
      </c>
      <c r="H12" s="81">
        <f t="shared" si="0"/>
        <v>-0.33333333600000004</v>
      </c>
      <c r="I12" s="89"/>
      <c r="J12" s="89"/>
    </row>
    <row r="13" spans="2:10" s="13" customFormat="1" ht="46.5" outlineLevel="1" thickTop="1" thickBot="1" x14ac:dyDescent="0.25">
      <c r="B13" s="78" t="s">
        <v>18</v>
      </c>
      <c r="C13" s="79" t="s">
        <v>19</v>
      </c>
      <c r="D13" s="80" t="s">
        <v>524</v>
      </c>
      <c r="E13" s="87">
        <v>1168668093.96</v>
      </c>
      <c r="F13" s="87">
        <v>1188127963.1999998</v>
      </c>
      <c r="G13" s="87">
        <f t="shared" si="1"/>
        <v>-19459869.239999771</v>
      </c>
      <c r="H13" s="81">
        <f t="shared" si="0"/>
        <v>-1.6378597123148486E-2</v>
      </c>
      <c r="I13" s="89"/>
      <c r="J13" s="89"/>
    </row>
    <row r="14" spans="2:10" s="13" customFormat="1" ht="35.25" outlineLevel="1" thickTop="1" thickBot="1" x14ac:dyDescent="0.25">
      <c r="B14" s="78" t="s">
        <v>21</v>
      </c>
      <c r="C14" s="79" t="s">
        <v>22</v>
      </c>
      <c r="D14" s="80" t="s">
        <v>525</v>
      </c>
      <c r="E14" s="87">
        <v>23000001</v>
      </c>
      <c r="F14" s="87">
        <v>23000000.039999999</v>
      </c>
      <c r="G14" s="87">
        <f t="shared" si="1"/>
        <v>0.96000000089406967</v>
      </c>
      <c r="H14" s="81">
        <f t="shared" si="0"/>
        <v>4.173913037419652E-8</v>
      </c>
      <c r="I14" s="89"/>
      <c r="J14" s="89"/>
    </row>
    <row r="15" spans="2:10" s="13" customFormat="1" ht="35.25" outlineLevel="1" thickTop="1" thickBot="1" x14ac:dyDescent="0.25">
      <c r="B15" s="78" t="s">
        <v>24</v>
      </c>
      <c r="C15" s="79" t="s">
        <v>25</v>
      </c>
      <c r="D15" s="80" t="s">
        <v>526</v>
      </c>
      <c r="E15" s="87">
        <v>537018262.08000004</v>
      </c>
      <c r="F15" s="87">
        <v>499306946.75999993</v>
      </c>
      <c r="G15" s="87">
        <f t="shared" si="1"/>
        <v>37711315.320000112</v>
      </c>
      <c r="H15" s="81">
        <f t="shared" si="0"/>
        <v>7.5527319547041394E-2</v>
      </c>
      <c r="I15" s="89"/>
      <c r="J15" s="89"/>
    </row>
    <row r="16" spans="2:10" s="13" customFormat="1" ht="57.75" outlineLevel="1" thickTop="1" thickBot="1" x14ac:dyDescent="0.25">
      <c r="B16" s="78" t="s">
        <v>27</v>
      </c>
      <c r="C16" s="79" t="s">
        <v>28</v>
      </c>
      <c r="D16" s="80" t="s">
        <v>527</v>
      </c>
      <c r="E16" s="87">
        <v>169250207.03999999</v>
      </c>
      <c r="F16" s="87">
        <v>181322231.63999999</v>
      </c>
      <c r="G16" s="87">
        <f t="shared" si="1"/>
        <v>-12072024.599999994</v>
      </c>
      <c r="H16" s="81">
        <f t="shared" si="0"/>
        <v>-6.6577741134181356E-2</v>
      </c>
      <c r="I16" s="89"/>
      <c r="J16" s="89"/>
    </row>
    <row r="17" spans="2:10" s="13" customFormat="1" ht="46.5" outlineLevel="1" thickTop="1" thickBot="1" x14ac:dyDescent="0.25">
      <c r="B17" s="78" t="s">
        <v>30</v>
      </c>
      <c r="C17" s="79" t="s">
        <v>31</v>
      </c>
      <c r="D17" s="80" t="s">
        <v>528</v>
      </c>
      <c r="E17" s="87">
        <v>202402447.68000001</v>
      </c>
      <c r="F17" s="87">
        <v>202402442.88000005</v>
      </c>
      <c r="G17" s="87">
        <f t="shared" si="1"/>
        <v>4.7999999523162842</v>
      </c>
      <c r="H17" s="81">
        <f t="shared" si="0"/>
        <v>2.3715128527612706E-8</v>
      </c>
      <c r="I17" s="89"/>
      <c r="J17" s="89"/>
    </row>
    <row r="18" spans="2:10" s="13" customFormat="1" ht="91.5" outlineLevel="1" thickTop="1" thickBot="1" x14ac:dyDescent="0.25">
      <c r="B18" s="78" t="s">
        <v>33</v>
      </c>
      <c r="C18" s="79" t="s">
        <v>34</v>
      </c>
      <c r="D18" s="80" t="s">
        <v>35</v>
      </c>
      <c r="E18" s="87">
        <v>596090271</v>
      </c>
      <c r="F18" s="87">
        <v>554532878.75999999</v>
      </c>
      <c r="G18" s="87">
        <f t="shared" si="1"/>
        <v>41557392.24000001</v>
      </c>
      <c r="H18" s="81">
        <f t="shared" si="0"/>
        <v>7.4941259268390237E-2</v>
      </c>
      <c r="I18" s="89"/>
      <c r="J18" s="89"/>
    </row>
    <row r="19" spans="2:10" s="13" customFormat="1" ht="46.5" outlineLevel="1" thickTop="1" thickBot="1" x14ac:dyDescent="0.25">
      <c r="B19" s="78" t="s">
        <v>36</v>
      </c>
      <c r="C19" s="79" t="s">
        <v>37</v>
      </c>
      <c r="D19" s="80" t="s">
        <v>529</v>
      </c>
      <c r="E19" s="87">
        <v>32221100.16</v>
      </c>
      <c r="F19" s="87">
        <v>30030445.680000003</v>
      </c>
      <c r="G19" s="87">
        <f t="shared" si="1"/>
        <v>2190654.4799999967</v>
      </c>
      <c r="H19" s="81">
        <f t="shared" si="0"/>
        <v>7.2947784503210045E-2</v>
      </c>
      <c r="I19" s="89"/>
      <c r="J19" s="89"/>
    </row>
    <row r="20" spans="2:10" s="13" customFormat="1" ht="35.25" outlineLevel="1" thickTop="1" thickBot="1" x14ac:dyDescent="0.25">
      <c r="B20" s="78" t="s">
        <v>39</v>
      </c>
      <c r="C20" s="79" t="s">
        <v>40</v>
      </c>
      <c r="D20" s="80" t="s">
        <v>530</v>
      </c>
      <c r="E20" s="87">
        <v>96663290.040000007</v>
      </c>
      <c r="F20" s="87">
        <v>89791298.879999995</v>
      </c>
      <c r="G20" s="87">
        <f t="shared" si="1"/>
        <v>6871991.1600000113</v>
      </c>
      <c r="H20" s="81">
        <f t="shared" si="0"/>
        <v>7.653292964593339E-2</v>
      </c>
      <c r="I20" s="89"/>
      <c r="J20" s="89"/>
    </row>
    <row r="21" spans="2:10" s="13" customFormat="1" ht="35.25" outlineLevel="1" thickTop="1" thickBot="1" x14ac:dyDescent="0.25">
      <c r="B21" s="78" t="s">
        <v>42</v>
      </c>
      <c r="C21" s="79" t="s">
        <v>43</v>
      </c>
      <c r="D21" s="80" t="s">
        <v>531</v>
      </c>
      <c r="E21" s="87">
        <v>322210959.72000003</v>
      </c>
      <c r="F21" s="87">
        <v>299498268.83999997</v>
      </c>
      <c r="G21" s="87">
        <f t="shared" si="1"/>
        <v>22712690.880000055</v>
      </c>
      <c r="H21" s="81">
        <f t="shared" si="0"/>
        <v>7.5835800213368776E-2</v>
      </c>
      <c r="I21" s="89"/>
      <c r="J21" s="89"/>
    </row>
    <row r="22" spans="2:10" s="13" customFormat="1" ht="57.75" outlineLevel="1" thickTop="1" thickBot="1" x14ac:dyDescent="0.25">
      <c r="B22" s="78" t="s">
        <v>45</v>
      </c>
      <c r="C22" s="79" t="s">
        <v>46</v>
      </c>
      <c r="D22" s="80" t="s">
        <v>532</v>
      </c>
      <c r="E22" s="87">
        <v>32221100.16</v>
      </c>
      <c r="F22" s="87">
        <v>29880445.680000003</v>
      </c>
      <c r="G22" s="87">
        <f t="shared" si="1"/>
        <v>2340654.4799999967</v>
      </c>
      <c r="H22" s="81">
        <f t="shared" si="0"/>
        <v>7.8333988223163509E-2</v>
      </c>
      <c r="I22" s="89"/>
      <c r="J22" s="89"/>
    </row>
    <row r="23" spans="2:10" s="13" customFormat="1" ht="46.5" outlineLevel="1" thickTop="1" thickBot="1" x14ac:dyDescent="0.25">
      <c r="B23" s="78" t="s">
        <v>48</v>
      </c>
      <c r="C23" s="79" t="s">
        <v>49</v>
      </c>
      <c r="D23" s="80" t="s">
        <v>533</v>
      </c>
      <c r="E23" s="87">
        <v>349276680</v>
      </c>
      <c r="F23" s="87">
        <v>318620316.24000001</v>
      </c>
      <c r="G23" s="87">
        <f t="shared" si="1"/>
        <v>30656363.75999999</v>
      </c>
      <c r="H23" s="81">
        <f t="shared" si="0"/>
        <v>9.6215973048335623E-2</v>
      </c>
      <c r="I23" s="89"/>
      <c r="J23" s="89"/>
    </row>
    <row r="24" spans="2:10" s="13" customFormat="1" ht="69" outlineLevel="1" thickTop="1" thickBot="1" x14ac:dyDescent="0.25">
      <c r="B24" s="78" t="s">
        <v>51</v>
      </c>
      <c r="C24" s="79" t="s">
        <v>52</v>
      </c>
      <c r="D24" s="80" t="s">
        <v>534</v>
      </c>
      <c r="E24" s="87">
        <v>193326579</v>
      </c>
      <c r="F24" s="87">
        <v>175352453.28000003</v>
      </c>
      <c r="G24" s="87">
        <f t="shared" si="1"/>
        <v>17974125.719999969</v>
      </c>
      <c r="H24" s="81">
        <f t="shared" si="0"/>
        <v>0.10250284717316815</v>
      </c>
      <c r="I24" s="89"/>
      <c r="J24" s="89"/>
    </row>
    <row r="25" spans="2:10" s="13" customFormat="1" ht="69" outlineLevel="1" thickTop="1" thickBot="1" x14ac:dyDescent="0.25">
      <c r="B25" s="78" t="s">
        <v>54</v>
      </c>
      <c r="C25" s="79" t="s">
        <v>55</v>
      </c>
      <c r="D25" s="80" t="s">
        <v>535</v>
      </c>
      <c r="E25" s="87">
        <v>96663290.040000007</v>
      </c>
      <c r="F25" s="87">
        <v>89276307.840000004</v>
      </c>
      <c r="G25" s="87">
        <f t="shared" si="1"/>
        <v>7386982.200000003</v>
      </c>
      <c r="H25" s="81">
        <f t="shared" si="0"/>
        <v>8.2742917787761439E-2</v>
      </c>
      <c r="I25" s="89"/>
      <c r="J25" s="89"/>
    </row>
    <row r="26" spans="2:10" s="13" customFormat="1" ht="46.5" outlineLevel="1" thickTop="1" thickBot="1" x14ac:dyDescent="0.25">
      <c r="B26" s="78" t="s">
        <v>57</v>
      </c>
      <c r="C26" s="79" t="s">
        <v>58</v>
      </c>
      <c r="D26" s="80" t="s">
        <v>536</v>
      </c>
      <c r="E26" s="87">
        <v>343476883.92000002</v>
      </c>
      <c r="F26" s="87">
        <v>319815357.24000001</v>
      </c>
      <c r="G26" s="87">
        <f t="shared" si="1"/>
        <v>23661526.680000007</v>
      </c>
      <c r="H26" s="81">
        <f t="shared" si="0"/>
        <v>7.3984960835522307E-2</v>
      </c>
      <c r="I26" s="89"/>
      <c r="J26" s="89"/>
    </row>
    <row r="27" spans="2:10" s="13" customFormat="1" ht="14.25" thickTop="1" thickBot="1" x14ac:dyDescent="0.25">
      <c r="B27" s="74">
        <v>1</v>
      </c>
      <c r="C27" s="82" t="s">
        <v>60</v>
      </c>
      <c r="D27" s="83"/>
      <c r="E27" s="86">
        <f>SUM(E28:E54)</f>
        <v>4936938043.662569</v>
      </c>
      <c r="F27" s="86">
        <f>SUM(F28:F54)</f>
        <v>4995890556.1530523</v>
      </c>
      <c r="G27" s="86">
        <f>SUM(G30:G53)</f>
        <v>-62573012.490483329</v>
      </c>
      <c r="H27" s="84">
        <f t="shared" ref="H27:H68" si="2">+E27/F27-1</f>
        <v>-1.1800200950734641E-2</v>
      </c>
      <c r="I27" s="90"/>
      <c r="J27" s="90"/>
    </row>
    <row r="28" spans="2:10" s="13" customFormat="1" ht="46.5" outlineLevel="1" thickTop="1" thickBot="1" x14ac:dyDescent="0.25">
      <c r="B28" s="91" t="s">
        <v>553</v>
      </c>
      <c r="C28" s="79" t="s">
        <v>554</v>
      </c>
      <c r="D28" s="80" t="s">
        <v>556</v>
      </c>
      <c r="E28" s="87">
        <v>3720500</v>
      </c>
      <c r="F28" s="87">
        <v>0</v>
      </c>
      <c r="G28" s="87">
        <f t="shared" si="1"/>
        <v>3720500</v>
      </c>
      <c r="H28" s="81">
        <v>1</v>
      </c>
      <c r="I28" s="89"/>
      <c r="J28" s="89"/>
    </row>
    <row r="29" spans="2:10" s="13" customFormat="1" ht="35.25" outlineLevel="1" thickTop="1" thickBot="1" x14ac:dyDescent="0.25">
      <c r="B29" s="78" t="s">
        <v>64</v>
      </c>
      <c r="C29" s="79" t="s">
        <v>65</v>
      </c>
      <c r="D29" s="80" t="s">
        <v>66</v>
      </c>
      <c r="E29" s="87">
        <v>200000</v>
      </c>
      <c r="F29" s="87">
        <v>300000</v>
      </c>
      <c r="G29" s="87">
        <f t="shared" ref="G29:G54" si="3">+E29-F29</f>
        <v>-100000</v>
      </c>
      <c r="H29" s="81">
        <f t="shared" si="2"/>
        <v>-0.33333333333333337</v>
      </c>
      <c r="I29" s="89"/>
      <c r="J29" s="89"/>
    </row>
    <row r="30" spans="2:10" s="13" customFormat="1" ht="35.25" outlineLevel="1" thickTop="1" thickBot="1" x14ac:dyDescent="0.25">
      <c r="B30" s="78" t="s">
        <v>67</v>
      </c>
      <c r="C30" s="79" t="s">
        <v>68</v>
      </c>
      <c r="D30" s="80" t="s">
        <v>69</v>
      </c>
      <c r="E30" s="87">
        <v>780000</v>
      </c>
      <c r="F30" s="87">
        <v>1452000</v>
      </c>
      <c r="G30" s="87">
        <f t="shared" si="3"/>
        <v>-672000</v>
      </c>
      <c r="H30" s="81">
        <f t="shared" si="2"/>
        <v>-0.46280991735537191</v>
      </c>
      <c r="I30" s="89"/>
      <c r="J30" s="89"/>
    </row>
    <row r="31" spans="2:10" s="13" customFormat="1" ht="46.5" outlineLevel="1" thickTop="1" thickBot="1" x14ac:dyDescent="0.25">
      <c r="B31" s="78" t="s">
        <v>203</v>
      </c>
      <c r="C31" s="79" t="s">
        <v>204</v>
      </c>
      <c r="D31" s="80" t="s">
        <v>205</v>
      </c>
      <c r="E31" s="87">
        <v>50000</v>
      </c>
      <c r="F31" s="87">
        <v>50000</v>
      </c>
      <c r="G31" s="87">
        <f t="shared" si="3"/>
        <v>0</v>
      </c>
      <c r="H31" s="81">
        <f t="shared" si="2"/>
        <v>0</v>
      </c>
      <c r="I31" s="89"/>
      <c r="J31" s="89"/>
    </row>
    <row r="32" spans="2:10" s="13" customFormat="1" ht="91.5" outlineLevel="1" thickTop="1" thickBot="1" x14ac:dyDescent="0.25">
      <c r="B32" s="78" t="s">
        <v>70</v>
      </c>
      <c r="C32" s="79" t="s">
        <v>71</v>
      </c>
      <c r="D32" s="80" t="s">
        <v>72</v>
      </c>
      <c r="E32" s="87">
        <v>41240000</v>
      </c>
      <c r="F32" s="87">
        <v>36240000</v>
      </c>
      <c r="G32" s="87">
        <f t="shared" si="3"/>
        <v>5000000</v>
      </c>
      <c r="H32" s="81">
        <f t="shared" si="2"/>
        <v>0.13796909492273723</v>
      </c>
      <c r="I32" s="89"/>
      <c r="J32" s="89"/>
    </row>
    <row r="33" spans="2:10" s="13" customFormat="1" ht="35.25" outlineLevel="1" thickTop="1" thickBot="1" x14ac:dyDescent="0.25">
      <c r="B33" s="91" t="s">
        <v>555</v>
      </c>
      <c r="C33" s="79" t="s">
        <v>294</v>
      </c>
      <c r="D33" s="80" t="s">
        <v>557</v>
      </c>
      <c r="E33" s="87">
        <v>2500000</v>
      </c>
      <c r="F33" s="87">
        <v>0</v>
      </c>
      <c r="G33" s="87">
        <f t="shared" si="3"/>
        <v>2500000</v>
      </c>
      <c r="H33" s="81">
        <v>1</v>
      </c>
      <c r="I33" s="89"/>
      <c r="J33" s="89"/>
    </row>
    <row r="34" spans="2:10" s="13" customFormat="1" ht="46.5" outlineLevel="1" thickTop="1" thickBot="1" x14ac:dyDescent="0.25">
      <c r="B34" s="78" t="s">
        <v>209</v>
      </c>
      <c r="C34" s="79" t="s">
        <v>210</v>
      </c>
      <c r="D34" s="80" t="s">
        <v>211</v>
      </c>
      <c r="E34" s="87">
        <v>600000</v>
      </c>
      <c r="F34" s="87">
        <v>600000</v>
      </c>
      <c r="G34" s="87">
        <f t="shared" si="3"/>
        <v>0</v>
      </c>
      <c r="H34" s="81">
        <f t="shared" si="2"/>
        <v>0</v>
      </c>
      <c r="I34" s="89"/>
      <c r="J34" s="89"/>
    </row>
    <row r="35" spans="2:10" s="13" customFormat="1" ht="35.25" outlineLevel="1" thickTop="1" thickBot="1" x14ac:dyDescent="0.25">
      <c r="B35" s="78" t="s">
        <v>206</v>
      </c>
      <c r="C35" s="79" t="s">
        <v>207</v>
      </c>
      <c r="D35" s="80" t="s">
        <v>208</v>
      </c>
      <c r="E35" s="87">
        <v>300000</v>
      </c>
      <c r="F35" s="87">
        <v>300000</v>
      </c>
      <c r="G35" s="87">
        <f t="shared" si="3"/>
        <v>0</v>
      </c>
      <c r="H35" s="81">
        <f t="shared" si="2"/>
        <v>0</v>
      </c>
      <c r="I35" s="89"/>
      <c r="J35" s="89"/>
    </row>
    <row r="36" spans="2:10" s="13" customFormat="1" ht="35.25" outlineLevel="1" thickTop="1" thickBot="1" x14ac:dyDescent="0.25">
      <c r="B36" s="78" t="s">
        <v>73</v>
      </c>
      <c r="C36" s="79" t="s">
        <v>74</v>
      </c>
      <c r="D36" s="80" t="s">
        <v>75</v>
      </c>
      <c r="E36" s="87">
        <v>4254464.5</v>
      </c>
      <c r="F36" s="87">
        <v>2229997.5</v>
      </c>
      <c r="G36" s="87">
        <f t="shared" si="3"/>
        <v>2024467</v>
      </c>
      <c r="H36" s="81">
        <f t="shared" si="2"/>
        <v>0.90783375317685344</v>
      </c>
      <c r="I36" s="89"/>
      <c r="J36" s="89"/>
    </row>
    <row r="37" spans="2:10" s="13" customFormat="1" ht="24" outlineLevel="1" thickTop="1" thickBot="1" x14ac:dyDescent="0.25">
      <c r="B37" s="78" t="s">
        <v>212</v>
      </c>
      <c r="C37" s="79" t="s">
        <v>213</v>
      </c>
      <c r="D37" s="80" t="s">
        <v>214</v>
      </c>
      <c r="E37" s="87">
        <v>100000</v>
      </c>
      <c r="F37" s="87">
        <v>20100000</v>
      </c>
      <c r="G37" s="87">
        <f t="shared" si="3"/>
        <v>-20000000</v>
      </c>
      <c r="H37" s="81">
        <f t="shared" si="2"/>
        <v>-0.99502487562189057</v>
      </c>
      <c r="I37" s="89"/>
      <c r="J37" s="89"/>
    </row>
    <row r="38" spans="2:10" s="13" customFormat="1" ht="46.5" outlineLevel="1" thickTop="1" thickBot="1" x14ac:dyDescent="0.25">
      <c r="B38" s="78" t="s">
        <v>76</v>
      </c>
      <c r="C38" s="79" t="s">
        <v>77</v>
      </c>
      <c r="D38" s="80" t="s">
        <v>78</v>
      </c>
      <c r="E38" s="87">
        <v>120325000</v>
      </c>
      <c r="F38" s="87">
        <v>200776697.99000001</v>
      </c>
      <c r="G38" s="87">
        <f t="shared" si="3"/>
        <v>-80451697.99000001</v>
      </c>
      <c r="H38" s="81">
        <f t="shared" si="2"/>
        <v>-0.40070236633738754</v>
      </c>
      <c r="I38" s="88"/>
      <c r="J38" s="88"/>
    </row>
    <row r="39" spans="2:10" s="13" customFormat="1" ht="157.5" outlineLevel="1" thickTop="1" thickBot="1" x14ac:dyDescent="0.25">
      <c r="B39" s="78" t="s">
        <v>76</v>
      </c>
      <c r="C39" s="79" t="s">
        <v>79</v>
      </c>
      <c r="D39" s="80" t="s">
        <v>548</v>
      </c>
      <c r="E39" s="87">
        <v>1115815312</v>
      </c>
      <c r="F39" s="87">
        <v>863851725.88305211</v>
      </c>
      <c r="G39" s="87">
        <f t="shared" si="3"/>
        <v>251963586.11694789</v>
      </c>
      <c r="H39" s="81">
        <f t="shared" si="2"/>
        <v>0.29167457628146076</v>
      </c>
      <c r="I39" s="88" t="s">
        <v>562</v>
      </c>
      <c r="J39" s="88" t="s">
        <v>565</v>
      </c>
    </row>
    <row r="40" spans="2:10" s="13" customFormat="1" ht="35.25" outlineLevel="1" thickTop="1" thickBot="1" x14ac:dyDescent="0.25">
      <c r="B40" s="78" t="s">
        <v>81</v>
      </c>
      <c r="C40" s="79" t="s">
        <v>543</v>
      </c>
      <c r="D40" s="80" t="s">
        <v>82</v>
      </c>
      <c r="E40" s="87">
        <v>2226069987.4672136</v>
      </c>
      <c r="F40" s="87">
        <v>2147112010.02</v>
      </c>
      <c r="G40" s="87">
        <f t="shared" si="3"/>
        <v>78957977.44721365</v>
      </c>
      <c r="H40" s="81">
        <f t="shared" si="2"/>
        <v>3.6774037441334118E-2</v>
      </c>
      <c r="I40" s="89"/>
      <c r="J40" s="89"/>
    </row>
    <row r="41" spans="2:10" s="13" customFormat="1" ht="57.75" outlineLevel="1" thickTop="1" thickBot="1" x14ac:dyDescent="0.25">
      <c r="B41" s="78" t="s">
        <v>216</v>
      </c>
      <c r="C41" s="79" t="s">
        <v>215</v>
      </c>
      <c r="D41" s="80" t="s">
        <v>549</v>
      </c>
      <c r="E41" s="87">
        <v>80000</v>
      </c>
      <c r="F41" s="87">
        <v>80000</v>
      </c>
      <c r="G41" s="87">
        <f t="shared" si="3"/>
        <v>0</v>
      </c>
      <c r="H41" s="81">
        <f t="shared" si="2"/>
        <v>0</v>
      </c>
      <c r="I41" s="89"/>
      <c r="J41" s="89"/>
    </row>
    <row r="42" spans="2:10" s="13" customFormat="1" ht="46.5" outlineLevel="1" thickTop="1" thickBot="1" x14ac:dyDescent="0.25">
      <c r="B42" s="78" t="s">
        <v>83</v>
      </c>
      <c r="C42" s="79" t="s">
        <v>84</v>
      </c>
      <c r="D42" s="80" t="s">
        <v>85</v>
      </c>
      <c r="E42" s="87">
        <v>1227887209.7753551</v>
      </c>
      <c r="F42" s="87">
        <v>1463942554.8</v>
      </c>
      <c r="G42" s="87">
        <f t="shared" si="3"/>
        <v>-236055345.02464485</v>
      </c>
      <c r="H42" s="81">
        <f t="shared" si="2"/>
        <v>-0.16124631683850066</v>
      </c>
      <c r="I42" s="89"/>
      <c r="J42" s="89"/>
    </row>
    <row r="43" spans="2:10" s="13" customFormat="1" ht="102.75" outlineLevel="1" thickTop="1" thickBot="1" x14ac:dyDescent="0.25">
      <c r="B43" s="78" t="s">
        <v>86</v>
      </c>
      <c r="C43" s="79" t="s">
        <v>87</v>
      </c>
      <c r="D43" s="80" t="s">
        <v>88</v>
      </c>
      <c r="E43" s="87">
        <v>1750000</v>
      </c>
      <c r="F43" s="87">
        <v>3525000</v>
      </c>
      <c r="G43" s="87">
        <f t="shared" si="3"/>
        <v>-1775000</v>
      </c>
      <c r="H43" s="81">
        <f t="shared" si="2"/>
        <v>-0.50354609929078009</v>
      </c>
      <c r="I43" s="89"/>
      <c r="J43" s="89"/>
    </row>
    <row r="44" spans="2:10" s="13" customFormat="1" ht="125.25" outlineLevel="1" thickTop="1" thickBot="1" x14ac:dyDescent="0.25">
      <c r="B44" s="78" t="s">
        <v>89</v>
      </c>
      <c r="C44" s="79" t="s">
        <v>90</v>
      </c>
      <c r="D44" s="80" t="s">
        <v>91</v>
      </c>
      <c r="E44" s="87">
        <v>4999999.9200000009</v>
      </c>
      <c r="F44" s="87">
        <v>9999999.9600000009</v>
      </c>
      <c r="G44" s="87">
        <f t="shared" si="3"/>
        <v>-5000000.04</v>
      </c>
      <c r="H44" s="81">
        <f t="shared" si="2"/>
        <v>-0.50000000600000005</v>
      </c>
      <c r="I44" s="89"/>
      <c r="J44" s="89"/>
    </row>
    <row r="45" spans="2:10" s="13" customFormat="1" ht="69" outlineLevel="1" thickTop="1" thickBot="1" x14ac:dyDescent="0.25">
      <c r="B45" s="78" t="s">
        <v>92</v>
      </c>
      <c r="C45" s="79" t="s">
        <v>93</v>
      </c>
      <c r="D45" s="80" t="s">
        <v>94</v>
      </c>
      <c r="E45" s="87">
        <v>26838733</v>
      </c>
      <c r="F45" s="87">
        <v>31838733</v>
      </c>
      <c r="G45" s="87">
        <f t="shared" si="3"/>
        <v>-5000000</v>
      </c>
      <c r="H45" s="81">
        <f t="shared" si="2"/>
        <v>-0.15704142498383966</v>
      </c>
      <c r="I45" s="89"/>
      <c r="J45" s="89"/>
    </row>
    <row r="46" spans="2:10" s="13" customFormat="1" ht="114" outlineLevel="1" thickTop="1" thickBot="1" x14ac:dyDescent="0.25">
      <c r="B46" s="78" t="s">
        <v>95</v>
      </c>
      <c r="C46" s="79" t="s">
        <v>96</v>
      </c>
      <c r="D46" s="80" t="s">
        <v>97</v>
      </c>
      <c r="E46" s="87">
        <v>32437961.999999996</v>
      </c>
      <c r="F46" s="87">
        <v>37437962</v>
      </c>
      <c r="G46" s="87">
        <f t="shared" si="3"/>
        <v>-5000000.0000000037</v>
      </c>
      <c r="H46" s="81">
        <f t="shared" si="2"/>
        <v>-0.13355427840863787</v>
      </c>
      <c r="I46" s="89"/>
      <c r="J46" s="89"/>
    </row>
    <row r="47" spans="2:10" s="13" customFormat="1" ht="57.75" outlineLevel="1" thickTop="1" thickBot="1" x14ac:dyDescent="0.25">
      <c r="B47" s="78" t="s">
        <v>98</v>
      </c>
      <c r="C47" s="79" t="s">
        <v>99</v>
      </c>
      <c r="D47" s="80" t="s">
        <v>100</v>
      </c>
      <c r="E47" s="87">
        <v>7850000</v>
      </c>
      <c r="F47" s="87">
        <v>13150000</v>
      </c>
      <c r="G47" s="87">
        <f t="shared" si="3"/>
        <v>-5300000</v>
      </c>
      <c r="H47" s="81">
        <f t="shared" si="2"/>
        <v>-0.40304182509505704</v>
      </c>
      <c r="I47" s="89"/>
      <c r="J47" s="89"/>
    </row>
    <row r="48" spans="2:10" s="13" customFormat="1" ht="192.75" outlineLevel="1" thickTop="1" thickBot="1" x14ac:dyDescent="0.25">
      <c r="B48" s="78" t="s">
        <v>101</v>
      </c>
      <c r="C48" s="79" t="s">
        <v>102</v>
      </c>
      <c r="D48" s="80" t="s">
        <v>103</v>
      </c>
      <c r="E48" s="87">
        <v>103053875</v>
      </c>
      <c r="F48" s="87">
        <v>153053875</v>
      </c>
      <c r="G48" s="87">
        <f t="shared" si="3"/>
        <v>-50000000</v>
      </c>
      <c r="H48" s="81">
        <f t="shared" si="2"/>
        <v>-0.32668235286431002</v>
      </c>
      <c r="I48" s="89"/>
      <c r="J48" s="89"/>
    </row>
    <row r="49" spans="2:10" s="13" customFormat="1" ht="69" outlineLevel="1" thickTop="1" thickBot="1" x14ac:dyDescent="0.25">
      <c r="B49" s="78" t="s">
        <v>104</v>
      </c>
      <c r="C49" s="79" t="s">
        <v>105</v>
      </c>
      <c r="D49" s="80" t="s">
        <v>106</v>
      </c>
      <c r="E49" s="87">
        <v>8875000</v>
      </c>
      <c r="F49" s="87">
        <v>2100000</v>
      </c>
      <c r="G49" s="87">
        <f t="shared" si="3"/>
        <v>6775000</v>
      </c>
      <c r="H49" s="81">
        <f t="shared" si="2"/>
        <v>3.2261904761904763</v>
      </c>
      <c r="I49" s="89"/>
      <c r="J49" s="89"/>
    </row>
    <row r="50" spans="2:10" s="13" customFormat="1" ht="35.25" outlineLevel="1" thickTop="1" thickBot="1" x14ac:dyDescent="0.25">
      <c r="B50" s="78" t="s">
        <v>110</v>
      </c>
      <c r="C50" s="79" t="s">
        <v>111</v>
      </c>
      <c r="D50" s="80" t="s">
        <v>112</v>
      </c>
      <c r="E50" s="87">
        <v>5800000</v>
      </c>
      <c r="F50" s="87">
        <v>6340000</v>
      </c>
      <c r="G50" s="87">
        <f t="shared" si="3"/>
        <v>-540000</v>
      </c>
      <c r="H50" s="81">
        <f t="shared" si="2"/>
        <v>-8.5173501577287092E-2</v>
      </c>
      <c r="I50" s="89"/>
      <c r="J50" s="89"/>
    </row>
    <row r="51" spans="2:10" s="13" customFormat="1" ht="57.75" outlineLevel="1" thickTop="1" thickBot="1" x14ac:dyDescent="0.25">
      <c r="B51" s="78" t="s">
        <v>113</v>
      </c>
      <c r="C51" s="79" t="s">
        <v>114</v>
      </c>
      <c r="D51" s="80" t="s">
        <v>115</v>
      </c>
      <c r="E51" s="87">
        <v>1000000</v>
      </c>
      <c r="F51" s="87">
        <v>1000000</v>
      </c>
      <c r="G51" s="87">
        <f t="shared" si="3"/>
        <v>0</v>
      </c>
      <c r="H51" s="81">
        <f t="shared" si="2"/>
        <v>0</v>
      </c>
      <c r="I51" s="89"/>
      <c r="J51" s="89"/>
    </row>
    <row r="52" spans="2:10" s="13" customFormat="1" ht="46.5" outlineLevel="1" thickTop="1" thickBot="1" x14ac:dyDescent="0.25">
      <c r="B52" s="78" t="s">
        <v>116</v>
      </c>
      <c r="C52" s="79" t="s">
        <v>117</v>
      </c>
      <c r="D52" s="80" t="s">
        <v>118</v>
      </c>
      <c r="E52" s="87">
        <v>60000</v>
      </c>
      <c r="F52" s="87">
        <v>60000</v>
      </c>
      <c r="G52" s="87">
        <f t="shared" si="3"/>
        <v>0</v>
      </c>
      <c r="H52" s="81">
        <f t="shared" si="2"/>
        <v>0</v>
      </c>
      <c r="I52" s="89"/>
      <c r="J52" s="89"/>
    </row>
    <row r="53" spans="2:10" s="13" customFormat="1" ht="57.75" outlineLevel="1" thickTop="1" thickBot="1" x14ac:dyDescent="0.25">
      <c r="B53" s="78" t="s">
        <v>119</v>
      </c>
      <c r="C53" s="79" t="s">
        <v>120</v>
      </c>
      <c r="D53" s="80" t="s">
        <v>121</v>
      </c>
      <c r="E53" s="87">
        <v>300000</v>
      </c>
      <c r="F53" s="87">
        <v>300000</v>
      </c>
      <c r="G53" s="87">
        <f t="shared" si="3"/>
        <v>0</v>
      </c>
      <c r="H53" s="81">
        <f t="shared" si="2"/>
        <v>0</v>
      </c>
      <c r="I53" s="89"/>
      <c r="J53" s="89"/>
    </row>
    <row r="54" spans="2:10" s="13" customFormat="1" ht="35.25" outlineLevel="1" thickTop="1" thickBot="1" x14ac:dyDescent="0.25">
      <c r="B54" s="78" t="s">
        <v>122</v>
      </c>
      <c r="C54" s="79" t="s">
        <v>123</v>
      </c>
      <c r="D54" s="80" t="s">
        <v>124</v>
      </c>
      <c r="E54" s="87">
        <v>50000</v>
      </c>
      <c r="F54" s="87">
        <v>50000</v>
      </c>
      <c r="G54" s="87">
        <f t="shared" si="3"/>
        <v>0</v>
      </c>
      <c r="H54" s="81">
        <f t="shared" si="2"/>
        <v>0</v>
      </c>
      <c r="I54" s="89"/>
      <c r="J54" s="89"/>
    </row>
    <row r="55" spans="2:10" s="13" customFormat="1" ht="14.25" thickTop="1" thickBot="1" x14ac:dyDescent="0.25">
      <c r="B55" s="74">
        <v>2</v>
      </c>
      <c r="C55" s="82" t="s">
        <v>125</v>
      </c>
      <c r="D55" s="83"/>
      <c r="E55" s="86">
        <f>SUM(E56:E66)</f>
        <v>17149000</v>
      </c>
      <c r="F55" s="86">
        <f>SUM(F56:F66)</f>
        <v>17149000</v>
      </c>
      <c r="G55" s="86">
        <f>SUM(G56:G66)</f>
        <v>0</v>
      </c>
      <c r="H55" s="84">
        <f t="shared" si="2"/>
        <v>0</v>
      </c>
      <c r="I55" s="90"/>
      <c r="J55" s="90"/>
    </row>
    <row r="56" spans="2:10" s="13" customFormat="1" ht="57.75" outlineLevel="1" thickTop="1" thickBot="1" x14ac:dyDescent="0.25">
      <c r="B56" s="78" t="s">
        <v>126</v>
      </c>
      <c r="C56" s="79" t="s">
        <v>127</v>
      </c>
      <c r="D56" s="80" t="s">
        <v>128</v>
      </c>
      <c r="E56" s="87">
        <v>1200000</v>
      </c>
      <c r="F56" s="87">
        <v>1200000</v>
      </c>
      <c r="G56" s="87">
        <f t="shared" ref="G56:G66" si="4">+E56-F56</f>
        <v>0</v>
      </c>
      <c r="H56" s="81">
        <f t="shared" si="2"/>
        <v>0</v>
      </c>
      <c r="I56" s="89"/>
      <c r="J56" s="89"/>
    </row>
    <row r="57" spans="2:10" s="13" customFormat="1" ht="57.75" outlineLevel="1" thickTop="1" thickBot="1" x14ac:dyDescent="0.25">
      <c r="B57" s="78" t="s">
        <v>132</v>
      </c>
      <c r="C57" s="79" t="s">
        <v>133</v>
      </c>
      <c r="D57" s="80" t="s">
        <v>134</v>
      </c>
      <c r="E57" s="87">
        <v>6061500</v>
      </c>
      <c r="F57" s="87">
        <v>6024000</v>
      </c>
      <c r="G57" s="87">
        <f t="shared" si="4"/>
        <v>37500</v>
      </c>
      <c r="H57" s="81">
        <f t="shared" si="2"/>
        <v>6.2250996015935645E-3</v>
      </c>
      <c r="I57" s="88"/>
      <c r="J57" s="88"/>
    </row>
    <row r="58" spans="2:10" s="13" customFormat="1" ht="46.5" outlineLevel="1" thickTop="1" thickBot="1" x14ac:dyDescent="0.25">
      <c r="B58" s="78" t="s">
        <v>135</v>
      </c>
      <c r="C58" s="79" t="s">
        <v>136</v>
      </c>
      <c r="D58" s="80" t="s">
        <v>558</v>
      </c>
      <c r="E58" s="87">
        <v>200000</v>
      </c>
      <c r="F58" s="87">
        <v>0</v>
      </c>
      <c r="G58" s="87">
        <f t="shared" si="4"/>
        <v>200000</v>
      </c>
      <c r="H58" s="81">
        <v>1</v>
      </c>
      <c r="I58" s="88"/>
      <c r="J58" s="88"/>
    </row>
    <row r="59" spans="2:10" s="13" customFormat="1" ht="69" outlineLevel="1" thickTop="1" thickBot="1" x14ac:dyDescent="0.25">
      <c r="B59" s="78" t="s">
        <v>138</v>
      </c>
      <c r="C59" s="79" t="s">
        <v>139</v>
      </c>
      <c r="D59" s="80" t="s">
        <v>140</v>
      </c>
      <c r="E59" s="87">
        <v>100000</v>
      </c>
      <c r="F59" s="87">
        <v>100000</v>
      </c>
      <c r="G59" s="87">
        <f t="shared" si="4"/>
        <v>0</v>
      </c>
      <c r="H59" s="81">
        <f t="shared" si="2"/>
        <v>0</v>
      </c>
      <c r="I59" s="89"/>
      <c r="J59" s="89"/>
    </row>
    <row r="60" spans="2:10" s="13" customFormat="1" ht="24" outlineLevel="1" thickTop="1" thickBot="1" x14ac:dyDescent="0.25">
      <c r="B60" s="78" t="s">
        <v>141</v>
      </c>
      <c r="C60" s="79" t="s">
        <v>142</v>
      </c>
      <c r="D60" s="80" t="s">
        <v>559</v>
      </c>
      <c r="E60" s="87">
        <v>1180000</v>
      </c>
      <c r="F60" s="87">
        <v>0</v>
      </c>
      <c r="G60" s="87">
        <f t="shared" si="4"/>
        <v>1180000</v>
      </c>
      <c r="H60" s="81">
        <v>1</v>
      </c>
      <c r="I60" s="89"/>
      <c r="J60" s="89"/>
    </row>
    <row r="61" spans="2:10" s="13" customFormat="1" ht="24" outlineLevel="1" thickTop="1" thickBot="1" x14ac:dyDescent="0.25">
      <c r="B61" s="78" t="s">
        <v>144</v>
      </c>
      <c r="C61" s="79" t="s">
        <v>145</v>
      </c>
      <c r="D61" s="80" t="s">
        <v>146</v>
      </c>
      <c r="E61" s="87">
        <v>620000</v>
      </c>
      <c r="F61" s="87">
        <v>620000</v>
      </c>
      <c r="G61" s="87">
        <f t="shared" si="4"/>
        <v>0</v>
      </c>
      <c r="H61" s="81">
        <f t="shared" si="2"/>
        <v>0</v>
      </c>
      <c r="I61" s="89"/>
      <c r="J61" s="89"/>
    </row>
    <row r="62" spans="2:10" s="13" customFormat="1" ht="35.25" outlineLevel="1" thickTop="1" thickBot="1" x14ac:dyDescent="0.25">
      <c r="B62" s="78" t="s">
        <v>147</v>
      </c>
      <c r="C62" s="79" t="s">
        <v>148</v>
      </c>
      <c r="D62" s="80" t="s">
        <v>149</v>
      </c>
      <c r="E62" s="87">
        <v>0</v>
      </c>
      <c r="F62" s="87">
        <v>310000</v>
      </c>
      <c r="G62" s="87">
        <f t="shared" si="4"/>
        <v>-310000</v>
      </c>
      <c r="H62" s="81">
        <f t="shared" si="2"/>
        <v>-1</v>
      </c>
      <c r="I62" s="89"/>
      <c r="J62" s="89"/>
    </row>
    <row r="63" spans="2:10" s="13" customFormat="1" ht="69" outlineLevel="1" thickTop="1" thickBot="1" x14ac:dyDescent="0.25">
      <c r="B63" s="78" t="s">
        <v>150</v>
      </c>
      <c r="C63" s="79" t="s">
        <v>151</v>
      </c>
      <c r="D63" s="80" t="s">
        <v>537</v>
      </c>
      <c r="E63" s="87">
        <v>700000</v>
      </c>
      <c r="F63" s="87">
        <v>700000</v>
      </c>
      <c r="G63" s="87">
        <f t="shared" si="4"/>
        <v>0</v>
      </c>
      <c r="H63" s="81">
        <f t="shared" si="2"/>
        <v>0</v>
      </c>
      <c r="I63" s="89"/>
      <c r="J63" s="89"/>
    </row>
    <row r="64" spans="2:10" s="13" customFormat="1" ht="109.5" outlineLevel="1" thickTop="1" thickBot="1" x14ac:dyDescent="0.25">
      <c r="B64" s="78" t="s">
        <v>153</v>
      </c>
      <c r="C64" s="79" t="s">
        <v>154</v>
      </c>
      <c r="D64" s="80" t="s">
        <v>155</v>
      </c>
      <c r="E64" s="87">
        <v>595000</v>
      </c>
      <c r="F64" s="87">
        <v>455000</v>
      </c>
      <c r="G64" s="87">
        <f t="shared" si="4"/>
        <v>140000</v>
      </c>
      <c r="H64" s="81">
        <f t="shared" si="2"/>
        <v>0.30769230769230771</v>
      </c>
      <c r="I64" s="88" t="s">
        <v>563</v>
      </c>
      <c r="J64" s="88" t="s">
        <v>564</v>
      </c>
    </row>
    <row r="65" spans="2:10" s="13" customFormat="1" ht="46.5" outlineLevel="1" thickTop="1" thickBot="1" x14ac:dyDescent="0.25">
      <c r="B65" s="78" t="s">
        <v>156</v>
      </c>
      <c r="C65" s="79" t="s">
        <v>157</v>
      </c>
      <c r="D65" s="80" t="s">
        <v>158</v>
      </c>
      <c r="E65" s="87">
        <v>6462500</v>
      </c>
      <c r="F65" s="87">
        <v>7590000</v>
      </c>
      <c r="G65" s="87">
        <f t="shared" si="4"/>
        <v>-1127500</v>
      </c>
      <c r="H65" s="81">
        <f t="shared" si="2"/>
        <v>-0.14855072463768115</v>
      </c>
      <c r="I65" s="89"/>
      <c r="J65" s="89"/>
    </row>
    <row r="66" spans="2:10" s="13" customFormat="1" ht="24" outlineLevel="1" thickTop="1" thickBot="1" x14ac:dyDescent="0.25">
      <c r="B66" s="78" t="s">
        <v>165</v>
      </c>
      <c r="C66" s="79" t="s">
        <v>166</v>
      </c>
      <c r="D66" s="80" t="s">
        <v>167</v>
      </c>
      <c r="E66" s="87">
        <v>30000</v>
      </c>
      <c r="F66" s="87">
        <v>150000</v>
      </c>
      <c r="G66" s="87">
        <f t="shared" si="4"/>
        <v>-120000</v>
      </c>
      <c r="H66" s="81">
        <f t="shared" si="2"/>
        <v>-0.8</v>
      </c>
      <c r="I66" s="89"/>
      <c r="J66" s="89"/>
    </row>
    <row r="67" spans="2:10" s="13" customFormat="1" ht="14.25" thickTop="1" thickBot="1" x14ac:dyDescent="0.25">
      <c r="B67" s="74" t="s">
        <v>168</v>
      </c>
      <c r="C67" s="82" t="s">
        <v>169</v>
      </c>
      <c r="D67" s="83"/>
      <c r="E67" s="86">
        <f>SUM(E68:E68)</f>
        <v>557886346.77041745</v>
      </c>
      <c r="F67" s="86">
        <f>SUM(F68)</f>
        <v>1232748660.5</v>
      </c>
      <c r="G67" s="86">
        <f>SUM(G68:G68)</f>
        <v>-674862313.72958255</v>
      </c>
      <c r="H67" s="84">
        <f t="shared" si="2"/>
        <v>-0.54744518112545337</v>
      </c>
      <c r="I67" s="90"/>
      <c r="J67" s="90"/>
    </row>
    <row r="68" spans="2:10" s="13" customFormat="1" ht="46.5" outlineLevel="1" thickTop="1" thickBot="1" x14ac:dyDescent="0.25">
      <c r="B68" s="78" t="s">
        <v>173</v>
      </c>
      <c r="C68" s="79" t="s">
        <v>174</v>
      </c>
      <c r="D68" s="80" t="s">
        <v>560</v>
      </c>
      <c r="E68" s="87">
        <v>557886346.77041745</v>
      </c>
      <c r="F68" s="87">
        <v>1232748660.5</v>
      </c>
      <c r="G68" s="87">
        <f>+E68-F68</f>
        <v>-674862313.72958255</v>
      </c>
      <c r="H68" s="81">
        <f t="shared" si="2"/>
        <v>-0.54744518112545337</v>
      </c>
      <c r="I68" s="88"/>
      <c r="J68" s="88"/>
    </row>
    <row r="69" spans="2:10" s="13" customFormat="1" ht="14.25" thickTop="1" thickBot="1" x14ac:dyDescent="0.25">
      <c r="B69" s="74">
        <v>6</v>
      </c>
      <c r="C69" s="82" t="s">
        <v>176</v>
      </c>
      <c r="D69" s="83"/>
      <c r="E69" s="86">
        <f>SUM(E70:E76)</f>
        <v>249684109.97</v>
      </c>
      <c r="F69" s="86">
        <f>SUM(F70:F76)</f>
        <v>349343500</v>
      </c>
      <c r="G69" s="86">
        <f>SUM(G70:G76)</f>
        <v>-99659390.030000001</v>
      </c>
      <c r="H69" s="84">
        <f t="shared" ref="H69:H76" si="5">+E69/F69-1</f>
        <v>-0.285276211035843</v>
      </c>
      <c r="I69" s="90"/>
      <c r="J69" s="90"/>
    </row>
    <row r="70" spans="2:10" s="13" customFormat="1" ht="46.5" outlineLevel="1" thickTop="1" thickBot="1" x14ac:dyDescent="0.25">
      <c r="B70" s="78" t="s">
        <v>177</v>
      </c>
      <c r="C70" s="79" t="s">
        <v>178</v>
      </c>
      <c r="D70" s="80" t="s">
        <v>179</v>
      </c>
      <c r="E70" s="87">
        <v>704000</v>
      </c>
      <c r="F70" s="87">
        <v>704000</v>
      </c>
      <c r="G70" s="87">
        <f>+E70-F70</f>
        <v>0</v>
      </c>
      <c r="H70" s="81">
        <f t="shared" si="5"/>
        <v>0</v>
      </c>
      <c r="I70" s="89"/>
      <c r="J70" s="89"/>
    </row>
    <row r="71" spans="2:10" s="13" customFormat="1" ht="69" outlineLevel="1" thickTop="1" thickBot="1" x14ac:dyDescent="0.25">
      <c r="B71" s="78" t="s">
        <v>180</v>
      </c>
      <c r="C71" s="79" t="s">
        <v>181</v>
      </c>
      <c r="D71" s="80" t="s">
        <v>182</v>
      </c>
      <c r="E71" s="87">
        <v>1500000</v>
      </c>
      <c r="F71" s="87">
        <v>1500000</v>
      </c>
      <c r="G71" s="87">
        <f t="shared" ref="G71:G75" si="6">+E71-F71</f>
        <v>0</v>
      </c>
      <c r="H71" s="81">
        <f t="shared" si="5"/>
        <v>0</v>
      </c>
      <c r="I71" s="89"/>
      <c r="J71" s="89"/>
    </row>
    <row r="72" spans="2:10" s="13" customFormat="1" ht="35.25" outlineLevel="1" thickTop="1" thickBot="1" x14ac:dyDescent="0.25">
      <c r="B72" s="78" t="s">
        <v>544</v>
      </c>
      <c r="C72" s="79" t="s">
        <v>545</v>
      </c>
      <c r="D72" s="80" t="s">
        <v>547</v>
      </c>
      <c r="E72" s="87">
        <v>2784610</v>
      </c>
      <c r="F72" s="87">
        <v>2784610</v>
      </c>
      <c r="G72" s="87">
        <f t="shared" si="6"/>
        <v>0</v>
      </c>
      <c r="H72" s="81">
        <f t="shared" si="5"/>
        <v>0</v>
      </c>
      <c r="I72" s="88"/>
      <c r="J72" s="88"/>
    </row>
    <row r="73" spans="2:10" s="13" customFormat="1" ht="46.5" outlineLevel="1" thickTop="1" thickBot="1" x14ac:dyDescent="0.25">
      <c r="B73" s="78" t="s">
        <v>183</v>
      </c>
      <c r="C73" s="79" t="s">
        <v>184</v>
      </c>
      <c r="D73" s="80" t="s">
        <v>185</v>
      </c>
      <c r="E73" s="87">
        <v>20000000</v>
      </c>
      <c r="F73" s="87">
        <v>39342390</v>
      </c>
      <c r="G73" s="87">
        <f>+E73-F73</f>
        <v>-19342390</v>
      </c>
      <c r="H73" s="81">
        <f>+E73/F73-1</f>
        <v>-0.49164247520295534</v>
      </c>
      <c r="I73" s="89"/>
      <c r="J73" s="89"/>
    </row>
    <row r="74" spans="2:10" s="13" customFormat="1" ht="35.25" outlineLevel="1" thickTop="1" thickBot="1" x14ac:dyDescent="0.25">
      <c r="B74" s="78" t="s">
        <v>186</v>
      </c>
      <c r="C74" s="79" t="s">
        <v>187</v>
      </c>
      <c r="D74" s="80" t="s">
        <v>188</v>
      </c>
      <c r="E74" s="87">
        <v>50000000</v>
      </c>
      <c r="F74" s="87">
        <v>80000000</v>
      </c>
      <c r="G74" s="87">
        <f t="shared" si="6"/>
        <v>-30000000</v>
      </c>
      <c r="H74" s="81">
        <f t="shared" si="5"/>
        <v>-0.375</v>
      </c>
      <c r="I74" s="89"/>
      <c r="J74" s="89"/>
    </row>
    <row r="75" spans="2:10" s="13" customFormat="1" ht="80.25" outlineLevel="1" thickTop="1" thickBot="1" x14ac:dyDescent="0.25">
      <c r="B75" s="78" t="s">
        <v>189</v>
      </c>
      <c r="C75" s="79" t="s">
        <v>190</v>
      </c>
      <c r="D75" s="80" t="s">
        <v>191</v>
      </c>
      <c r="E75" s="87">
        <v>99899999.969999999</v>
      </c>
      <c r="F75" s="87">
        <v>137900000</v>
      </c>
      <c r="G75" s="87">
        <f t="shared" si="6"/>
        <v>-38000000.030000001</v>
      </c>
      <c r="H75" s="81">
        <f t="shared" si="5"/>
        <v>-0.27556200166787526</v>
      </c>
      <c r="I75" s="89"/>
      <c r="J75" s="89"/>
    </row>
    <row r="76" spans="2:10" s="13" customFormat="1" ht="57.75" outlineLevel="1" thickTop="1" thickBot="1" x14ac:dyDescent="0.25">
      <c r="B76" s="78" t="s">
        <v>196</v>
      </c>
      <c r="C76" s="79" t="s">
        <v>192</v>
      </c>
      <c r="D76" s="80" t="s">
        <v>193</v>
      </c>
      <c r="E76" s="87">
        <v>74795500</v>
      </c>
      <c r="F76" s="87">
        <v>87112500</v>
      </c>
      <c r="G76" s="87">
        <f>+E76-F76</f>
        <v>-12317000</v>
      </c>
      <c r="H76" s="81">
        <f t="shared" si="5"/>
        <v>-0.14139187831826661</v>
      </c>
      <c r="I76" s="88"/>
      <c r="J76" s="88"/>
    </row>
    <row r="77" spans="2:10" s="13" customFormat="1" ht="14.25" outlineLevel="1" thickTop="1" thickBot="1" x14ac:dyDescent="0.25">
      <c r="B77" s="74">
        <v>9</v>
      </c>
      <c r="C77" s="75" t="s">
        <v>538</v>
      </c>
      <c r="D77" s="76"/>
      <c r="E77" s="85">
        <v>0</v>
      </c>
      <c r="F77" s="85">
        <f>SUM(F78)</f>
        <v>0</v>
      </c>
      <c r="G77" s="86">
        <f>E77-F77</f>
        <v>0</v>
      </c>
      <c r="H77" s="77">
        <v>0</v>
      </c>
      <c r="I77" s="90"/>
      <c r="J77" s="90"/>
    </row>
    <row r="78" spans="2:10" s="13" customFormat="1" ht="24" outlineLevel="1" thickTop="1" thickBot="1" x14ac:dyDescent="0.25">
      <c r="B78" s="78" t="s">
        <v>539</v>
      </c>
      <c r="C78" s="79" t="s">
        <v>540</v>
      </c>
      <c r="D78" s="80" t="s">
        <v>546</v>
      </c>
      <c r="E78" s="87">
        <v>0</v>
      </c>
      <c r="F78" s="87">
        <v>0</v>
      </c>
      <c r="G78" s="87">
        <f>E78-F78</f>
        <v>0</v>
      </c>
      <c r="H78" s="81">
        <v>0</v>
      </c>
      <c r="I78" s="89"/>
      <c r="J78" s="89"/>
    </row>
    <row r="79" spans="2:10" ht="14.25" thickTop="1" thickBot="1" x14ac:dyDescent="0.25">
      <c r="B79" s="74"/>
      <c r="C79" s="82" t="s">
        <v>195</v>
      </c>
      <c r="D79" s="83"/>
      <c r="E79" s="86">
        <f>E8+E27+E55+E67+E69</f>
        <v>14805044980.962988</v>
      </c>
      <c r="F79" s="86">
        <f>F8+F27+F55+F67+F69+F77</f>
        <v>14994130514.973053</v>
      </c>
      <c r="G79" s="86">
        <f>+E79-F79</f>
        <v>-189085534.01006508</v>
      </c>
      <c r="H79" s="84">
        <f>+E79/F79-1</f>
        <v>-1.261063679692831E-2</v>
      </c>
      <c r="I79" s="90"/>
      <c r="J79" s="90"/>
    </row>
    <row r="80" spans="2:10" ht="13.5" thickTop="1" x14ac:dyDescent="0.2"/>
    <row r="81" spans="1:10" x14ac:dyDescent="0.2">
      <c r="B81" s="98" t="s">
        <v>194</v>
      </c>
      <c r="C81" s="98"/>
      <c r="D81" s="98"/>
      <c r="E81" s="9"/>
      <c r="F81" s="9"/>
      <c r="G81" s="9"/>
      <c r="H81" s="10"/>
      <c r="I81" s="10"/>
    </row>
    <row r="82" spans="1:10" x14ac:dyDescent="0.2">
      <c r="C82" s="95"/>
      <c r="D82" s="95"/>
      <c r="E82" s="11"/>
      <c r="F82" s="11"/>
      <c r="G82" s="11"/>
      <c r="H82" s="12"/>
      <c r="I82" s="12"/>
    </row>
    <row r="83" spans="1:10" ht="14.25" x14ac:dyDescent="0.2">
      <c r="A83" s="14"/>
      <c r="B83" s="69" t="s">
        <v>550</v>
      </c>
      <c r="C83" s="15"/>
      <c r="D83" s="15"/>
      <c r="E83" s="15"/>
      <c r="F83" s="15"/>
      <c r="G83" s="15"/>
      <c r="H83" s="14"/>
      <c r="I83" s="14"/>
      <c r="J83" s="14"/>
    </row>
    <row r="84" spans="1:10" ht="15" x14ac:dyDescent="0.25">
      <c r="A84" s="14"/>
      <c r="C84" s="67"/>
      <c r="D84" s="3"/>
      <c r="E84" s="68"/>
      <c r="F84" s="29"/>
      <c r="G84" s="18"/>
      <c r="H84" s="18"/>
      <c r="I84" s="17"/>
      <c r="J84" s="14"/>
    </row>
    <row r="85" spans="1:10" ht="15" x14ac:dyDescent="0.25">
      <c r="A85" s="14"/>
      <c r="B85" s="68"/>
      <c r="C85" s="67"/>
      <c r="D85" s="67"/>
      <c r="E85" s="67"/>
      <c r="F85" s="18"/>
      <c r="G85" s="18"/>
      <c r="H85" s="18"/>
      <c r="I85" s="16"/>
      <c r="J85" s="14"/>
    </row>
  </sheetData>
  <sheetProtection formatCells="0" formatColumns="0" formatRows="0" sort="0" autoFilter="0" pivotTables="0"/>
  <autoFilter ref="B7:H79" xr:uid="{00000000-0009-0000-0000-000001000000}"/>
  <mergeCells count="4">
    <mergeCell ref="C82:D82"/>
    <mergeCell ref="B4:J4"/>
    <mergeCell ref="B5:J5"/>
    <mergeCell ref="B81:D81"/>
  </mergeCells>
  <dataValidations count="2">
    <dataValidation allowBlank="1" showInputMessage="1" showErrorMessage="1" error="El documento tiene habilitado la columna &quot;I&quot; para que pueda agregar las observaciones. Gracias" prompt="El documento tiene habilitado la columna &quot;I&quot; para que pueda agregar las observaciones. Gracias" sqref="I7 B7:H79" xr:uid="{7219F676-C22A-4B84-8004-FA9DC0238035}"/>
    <dataValidation allowBlank="1" showInputMessage="1" showErrorMessage="1" error="El documento tiene habilitado la columna &quot;I&quot; para que pueda agregar las observaciones. Gracias" sqref="I8:I79" xr:uid="{D2851D76-237E-4418-88E3-D30FBE67D126}"/>
  </dataValidations>
  <printOptions horizontalCentered="1"/>
  <pageMargins left="0.47244094488188981" right="0.27559055118110237" top="0.15748031496062992" bottom="0.43307086614173229" header="0" footer="0"/>
  <pageSetup scale="59" firstPageNumber="54" fitToHeight="0" orientation="portrait" useFirstPageNumber="1" r:id="rId1"/>
  <headerFooter alignWithMargins="0">
    <oddFooter>&amp;R&amp;12 &amp;P&amp;C&amp;1#&amp;"Calibri"&amp;10&amp;K000000Uso Interno</oddFooter>
  </headerFooter>
  <ignoredErrors>
    <ignoredError sqref="E80:F81" formulaRange="1"/>
    <ignoredError sqref="G80:G81" formula="1" formulaRange="1"/>
    <ignoredError sqref="H80:H81" evalError="1" formula="1" formulaRange="1"/>
    <ignoredError sqref="H82" evalError="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PRESUPUESTO 2021</vt:lpstr>
      <vt:lpstr>Matriz de Consultas</vt:lpstr>
      <vt:lpstr>'Matriz de Consultas'!Área_de_impresión</vt:lpstr>
      <vt:lpstr>'PRESUPUESTO 2021'!Área_de_impresión</vt:lpstr>
      <vt:lpstr>'Matriz de Consultas'!Títulos_a_imprimir</vt:lpstr>
      <vt:lpstr>'PRESUPUESTO 2021'!Títulos_a_imprimir</vt:lpstr>
    </vt:vector>
  </TitlesOfParts>
  <Company>Banco Central de Costa 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VARGAS VALERIA</dc:creator>
  <cp:lastModifiedBy>AGUILAR CHAVARRIA CARLOS</cp:lastModifiedBy>
  <dcterms:created xsi:type="dcterms:W3CDTF">2020-07-21T18:06:29Z</dcterms:created>
  <dcterms:modified xsi:type="dcterms:W3CDTF">2023-09-19T18:08:51Z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8b4be34-365a-4a68-b9fb-75c1b6874315_Enabled">
    <vt:lpwstr>true</vt:lpwstr>
  </property>
  <property fmtid="{D5CDD505-2E9C-101B-9397-08002B2CF9AE}" pid="3" name="MSIP_Label_b8b4be34-365a-4a68-b9fb-75c1b6874315_SetDate">
    <vt:lpwstr>2023-09-19T18:08:51Z</vt:lpwstr>
  </property>
  <property fmtid="{D5CDD505-2E9C-101B-9397-08002B2CF9AE}" pid="4" name="MSIP_Label_b8b4be34-365a-4a68-b9fb-75c1b6874315_Method">
    <vt:lpwstr>Standard</vt:lpwstr>
  </property>
  <property fmtid="{D5CDD505-2E9C-101B-9397-08002B2CF9AE}" pid="5" name="MSIP_Label_b8b4be34-365a-4a68-b9fb-75c1b6874315_Name">
    <vt:lpwstr>b8b4be34-365a-4a68-b9fb-75c1b6874315</vt:lpwstr>
  </property>
  <property fmtid="{D5CDD505-2E9C-101B-9397-08002B2CF9AE}" pid="6" name="MSIP_Label_b8b4be34-365a-4a68-b9fb-75c1b6874315_SiteId">
    <vt:lpwstr>618d0a45-25a6-4618-9f80-8f70a435ee52</vt:lpwstr>
  </property>
  <property fmtid="{D5CDD505-2E9C-101B-9397-08002B2CF9AE}" pid="7" name="MSIP_Label_b8b4be34-365a-4a68-b9fb-75c1b6874315_ActionId">
    <vt:lpwstr>8985a828-2897-47a8-a219-433ea8873fd6</vt:lpwstr>
  </property>
  <property fmtid="{D5CDD505-2E9C-101B-9397-08002B2CF9AE}" pid="8" name="MSIP_Label_b8b4be34-365a-4a68-b9fb-75c1b6874315_ContentBits">
    <vt:lpwstr>2</vt:lpwstr>
  </property>
</Properties>
</file>