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Escritorio\"/>
    </mc:Choice>
  </mc:AlternateContent>
  <xr:revisionPtr revIDLastSave="0" documentId="8_{158870A1-B7DF-4F11-8F12-44B39E62389C}" xr6:coauthVersionLast="45" xr6:coauthVersionMax="45" xr10:uidLastSave="{00000000-0000-0000-0000-000000000000}"/>
  <bookViews>
    <workbookView xWindow="-120" yWindow="-120" windowWidth="29040" windowHeight="17640" xr2:uid="{43BABD97-7D01-4141-AC81-FBAE43C39FC3}"/>
  </bookViews>
  <sheets>
    <sheet name="PRESUPUESTO 2022" sheetId="1" r:id="rId1"/>
  </sheets>
  <definedNames>
    <definedName name="_xlnm._FilterDatabase" localSheetId="0" hidden="1">'PRESUPUESTO 2022'!$B$5:$H$65</definedName>
    <definedName name="_xlnm.Print_Area" localSheetId="0">'PRESUPUESTO 2022'!$B$6:$H$68</definedName>
    <definedName name="base">#REF!</definedName>
    <definedName name="pro">#REF!</definedName>
    <definedName name="_xlnm.Print_Titles" localSheetId="0">'PRESUPUESTO 2022'!$1:$5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 l="1"/>
  <c r="K61" i="1"/>
  <c r="K62" i="1"/>
  <c r="K63" i="1"/>
  <c r="K60" i="1"/>
  <c r="K57" i="1"/>
  <c r="K58" i="1"/>
  <c r="K45" i="1"/>
  <c r="K46" i="1"/>
  <c r="K47" i="1"/>
  <c r="K48" i="1"/>
  <c r="K49" i="1"/>
  <c r="K50" i="1"/>
  <c r="K51" i="1"/>
  <c r="K52" i="1"/>
  <c r="K53" i="1"/>
  <c r="K54" i="1"/>
  <c r="K55" i="1"/>
  <c r="K26" i="1"/>
  <c r="K27" i="1"/>
  <c r="K28" i="1"/>
  <c r="K29" i="1"/>
  <c r="K30" i="1"/>
  <c r="K31" i="1"/>
  <c r="K32" i="1"/>
  <c r="K33" i="1"/>
  <c r="K34" i="1"/>
  <c r="K35" i="1"/>
  <c r="K36" i="1"/>
  <c r="K37" i="1"/>
  <c r="K38" i="1"/>
  <c r="K39" i="1"/>
  <c r="K40" i="1"/>
  <c r="K41" i="1"/>
  <c r="K42" i="1"/>
  <c r="K43" i="1"/>
  <c r="K8" i="1"/>
  <c r="K9" i="1"/>
  <c r="K10" i="1"/>
  <c r="K11" i="1"/>
  <c r="K12" i="1"/>
  <c r="K13" i="1"/>
  <c r="K14" i="1"/>
  <c r="K15" i="1"/>
  <c r="K16" i="1"/>
  <c r="K17" i="1"/>
  <c r="K18" i="1"/>
  <c r="K19" i="1"/>
  <c r="K20" i="1"/>
  <c r="K21" i="1"/>
  <c r="K22" i="1"/>
  <c r="K23" i="1"/>
  <c r="K24" i="1"/>
  <c r="K7" i="1"/>
  <c r="K44" i="1" l="1"/>
  <c r="K56" i="1"/>
  <c r="K59" i="1"/>
  <c r="K6" i="1"/>
  <c r="K25" i="1"/>
  <c r="K66" i="1"/>
  <c r="K68" i="1" l="1"/>
  <c r="F66" i="1"/>
  <c r="F59" i="1"/>
  <c r="F56" i="1"/>
  <c r="F44" i="1"/>
  <c r="F25" i="1"/>
  <c r="F6" i="1"/>
  <c r="E66" i="1"/>
  <c r="E59" i="1"/>
  <c r="E56" i="1"/>
  <c r="E44" i="1"/>
  <c r="E25" i="1"/>
  <c r="E6" i="1"/>
  <c r="E68" i="1" l="1"/>
  <c r="F68" i="1"/>
  <c r="G58" i="1"/>
  <c r="G53" i="1" l="1"/>
  <c r="H67" i="1" l="1"/>
  <c r="G67" i="1"/>
  <c r="G66" i="1" s="1"/>
  <c r="H66" i="1" l="1"/>
  <c r="G7" i="1"/>
  <c r="H27" i="1" l="1"/>
  <c r="G60" i="1" l="1"/>
  <c r="G45" i="1"/>
  <c r="G46" i="1"/>
  <c r="G47" i="1"/>
  <c r="G48" i="1"/>
  <c r="G49" i="1"/>
  <c r="G50" i="1"/>
  <c r="G51" i="1"/>
  <c r="G52" i="1"/>
  <c r="G54" i="1"/>
  <c r="G55" i="1"/>
  <c r="G26" i="1"/>
  <c r="G27" i="1"/>
  <c r="G28" i="1"/>
  <c r="G29" i="1"/>
  <c r="G30" i="1"/>
  <c r="G31" i="1"/>
  <c r="G32" i="1"/>
  <c r="G33" i="1"/>
  <c r="G34" i="1"/>
  <c r="G35" i="1"/>
  <c r="G36" i="1"/>
  <c r="G37" i="1"/>
  <c r="G38" i="1"/>
  <c r="G39" i="1"/>
  <c r="G40" i="1"/>
  <c r="G41" i="1"/>
  <c r="G42" i="1"/>
  <c r="G43" i="1"/>
  <c r="G8" i="1"/>
  <c r="G9" i="1"/>
  <c r="G10" i="1"/>
  <c r="G11" i="1"/>
  <c r="G12" i="1"/>
  <c r="G13" i="1"/>
  <c r="G14" i="1"/>
  <c r="G15" i="1"/>
  <c r="G16" i="1"/>
  <c r="G17" i="1"/>
  <c r="G18" i="1"/>
  <c r="G19" i="1"/>
  <c r="G20" i="1"/>
  <c r="G21" i="1"/>
  <c r="G22" i="1"/>
  <c r="G23" i="1"/>
  <c r="G24" i="1"/>
  <c r="H61" i="1"/>
  <c r="H62" i="1"/>
  <c r="H63" i="1"/>
  <c r="H57" i="1"/>
  <c r="H45" i="1"/>
  <c r="H47" i="1"/>
  <c r="H48" i="1"/>
  <c r="H49" i="1"/>
  <c r="H50" i="1"/>
  <c r="H51" i="1"/>
  <c r="H52" i="1"/>
  <c r="H53" i="1"/>
  <c r="H54" i="1"/>
  <c r="H55" i="1"/>
  <c r="H8" i="1"/>
  <c r="H9" i="1"/>
  <c r="H10" i="1"/>
  <c r="H11" i="1"/>
  <c r="H12" i="1"/>
  <c r="H13" i="1"/>
  <c r="H14" i="1"/>
  <c r="H15" i="1"/>
  <c r="H16" i="1"/>
  <c r="H17" i="1"/>
  <c r="H18" i="1"/>
  <c r="H19" i="1"/>
  <c r="H20" i="1"/>
  <c r="H21" i="1"/>
  <c r="H22" i="1"/>
  <c r="H23" i="1"/>
  <c r="H24" i="1"/>
  <c r="H7" i="1"/>
  <c r="H26" i="1"/>
  <c r="H28" i="1"/>
  <c r="H29" i="1"/>
  <c r="H31" i="1"/>
  <c r="H32" i="1"/>
  <c r="H33" i="1"/>
  <c r="H34" i="1"/>
  <c r="H35" i="1"/>
  <c r="H36" i="1"/>
  <c r="H37" i="1"/>
  <c r="H38" i="1"/>
  <c r="H39" i="1"/>
  <c r="H40" i="1"/>
  <c r="H41" i="1"/>
  <c r="H42" i="1"/>
  <c r="H43" i="1"/>
  <c r="H6" i="1" l="1"/>
  <c r="G65" i="1"/>
  <c r="G64" i="1"/>
  <c r="G63" i="1"/>
  <c r="G62" i="1"/>
  <c r="G61" i="1"/>
  <c r="H60" i="1"/>
  <c r="G57" i="1"/>
  <c r="H56" i="1"/>
  <c r="H44" i="1"/>
  <c r="G59" i="1" l="1"/>
  <c r="G56" i="1"/>
  <c r="G25" i="1"/>
  <c r="G6" i="1"/>
  <c r="G44" i="1"/>
  <c r="H59" i="1"/>
  <c r="H25" i="1"/>
  <c r="G68" i="1" l="1"/>
  <c r="H68" i="1"/>
</calcChain>
</file>

<file path=xl/sharedStrings.xml><?xml version="1.0" encoding="utf-8"?>
<sst xmlns="http://schemas.openxmlformats.org/spreadsheetml/2006/main" count="191" uniqueCount="191">
  <si>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</si>
  <si>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</si>
  <si>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</si>
  <si>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</si>
  <si>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</si>
  <si>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</si>
  <si>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</si>
  <si>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</si>
  <si>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</si>
  <si>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</si>
  <si>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</si>
  <si>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</si>
  <si>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</si>
  <si>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</si>
  <si>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</si>
  <si>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</si>
  <si>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</si>
  <si>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</si>
  <si>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</si>
  <si>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</si>
  <si>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</si>
  <si>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</si>
  <si>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</si>
  <si>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</si>
  <si>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</si>
  <si>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</si>
  <si>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</si>
  <si>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</si>
  <si>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</si>
  <si>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</si>
  <si>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</si>
  <si>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</si>
  <si>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</si>
  <si>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</si>
  <si>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</si>
  <si>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</si>
  <si>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</si>
  <si>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</si>
  <si>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</si>
  <si>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</si>
  <si>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</si>
  <si>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</si>
  <si>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</si>
  <si>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</si>
  <si>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</si>
  <si>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</si>
  <si>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</si>
  <si>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</si>
  <si>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</si>
  <si>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</si>
  <si>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</si>
  <si>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</si>
  <si>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</si>
  <si>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</si>
  <si>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</si>
  <si>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</si>
  <si>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</si>
  <si>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</si>
  <si>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</si>
  <si>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</si>
  <si>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</si>
  <si>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</si>
  <si>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</si>
  <si>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</si>
  <si>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</si>
  <si>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</si>
  <si>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</si>
  <si>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</si>
  <si>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</si>
  <si>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</si>
  <si>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</si>
  <si>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</si>
  <si>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</si>
  <si>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</si>
  <si>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</si>
  <si>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</si>
  <si>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</si>
  <si>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</si>
  <si>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</si>
  <si>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</si>
  <si>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</si>
  <si>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</si>
  <si>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</si>
  <si>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</si>
  <si>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</si>
  <si>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</si>
  <si>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</si>
  <si>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</si>
  <si>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</si>
  <si>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</si>
  <si>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</si>
  <si>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</si>
  <si>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</si>
  <si>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</si>
  <si>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</si>
  <si>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</si>
  <si>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</si>
  <si>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</si>
  <si>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</si>
  <si>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</si>
  <si>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</si>
  <si>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</si>
  <si>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</si>
  <si>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</si>
  <si>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</si>
  <si>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</si>
  <si>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</si>
  <si>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</si>
  <si>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</si>
  <si>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</si>
  <si>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</si>
  <si>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</si>
  <si>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</si>
  <si>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</si>
  <si>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</si>
  <si>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</si>
  <si>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</si>
  <si>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</si>
  <si>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</si>
  <si>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</si>
  <si>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</si>
  <si>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</si>
  <si>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</si>
  <si>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</si>
  <si>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</si>
  <si>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</si>
  <si>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</si>
  <si>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</si>
  <si>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</si>
  <si>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</si>
  <si>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</si>
  <si>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</si>
  <si>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</si>
  <si>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</si>
  <si>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</si>
  <si>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</si>
  <si>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</si>
  <si>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</si>
  <si>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</si>
  <si>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</si>
  <si>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</si>
  <si>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</si>
  <si>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</si>
  <si>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</si>
  <si>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</si>
  <si>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</si>
  <si>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</si>
  <si>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</si>
  <si>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</si>
  <si>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</si>
  <si>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</si>
  <si>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</si>
  <si>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</si>
  <si>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</si>
  <si>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</si>
  <si>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</si>
  <si>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</si>
  <si>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</si>
  <si>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</si>
  <si>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</si>
  <si>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</si>
  <si>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</si>
  <si>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</si>
  <si>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</si>
  <si>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</si>
  <si>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6.'7.01</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</si>
  <si>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</si>
  <si>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</si>
  <si>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</si>
  <si>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</si>
  <si>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Cifras en colones</t>
  </si>
  <si>
    <t>1.02.99</t>
  </si>
  <si>
    <t xml:space="preserve">Otros Servicios básicos </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</si>
  <si>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</si>
  <si>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</si>
  <si>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</si>
  <si>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</si>
  <si>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</si>
  <si>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</si>
  <si>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</si>
  <si>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Presupuesto del CONASSIF para el año 2022</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</si>
  <si>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</si>
  <si>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</si>
  <si>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</si>
  <si>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</si>
  <si>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OBSERVACIONES DE SUPERVISADOS</t>
  </si>
  <si>
    <t>ANÁLISIS DE LAS OBSERVACIONES</t>
  </si>
  <si>
    <t>PRESUPUESTO PARA APROBACIÓN</t>
  </si>
  <si>
    <t xml:space="preserve">Nota: No hubo observaciones </t>
  </si>
  <si>
    <t>PRESUPUESTO AÑO
2022</t>
  </si>
  <si>
    <t>PRESUPUESTO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</si>
</sst>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49"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wrapText="1"/>
    </xf>
    <xf numFmtId="10" fontId="7" fillId="3"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10" fontId="4" fillId="0" borderId="4" xfId="1" applyNumberFormat="1" applyFont="1" applyFill="1" applyBorder="1" applyAlignment="1">
      <alignment horizontal="center" vertical="center" wrapText="1"/>
    </xf>
    <xf numFmtId="0" fontId="8" fillId="3"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165"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10" fontId="4" fillId="0" borderId="5" xfId="1"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8" fillId="0" borderId="3" xfId="0" applyFont="1" applyBorder="1" applyAlignment="1">
      <alignment vertical="center" wrapText="1"/>
    </xf>
    <xf numFmtId="10" fontId="4" fillId="0" borderId="3" xfId="1" applyNumberFormat="1" applyFont="1" applyBorder="1" applyAlignment="1">
      <alignment horizontal="center" vertical="center" wrapText="1"/>
    </xf>
    <xf numFmtId="166" fontId="7" fillId="3" borderId="3" xfId="0" applyNumberFormat="1" applyFont="1" applyFill="1" applyBorder="1" applyAlignment="1">
      <alignment horizontal="right" vertical="center" wrapText="1"/>
    </xf>
    <xf numFmtId="166" fontId="4" fillId="0" borderId="4" xfId="0" applyNumberFormat="1" applyFont="1" applyBorder="1" applyAlignment="1">
      <alignment vertical="center" wrapText="1"/>
    </xf>
    <xf numFmtId="166" fontId="7" fillId="3"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166" fontId="4" fillId="0" borderId="5" xfId="0" applyNumberFormat="1" applyFont="1" applyBorder="1" applyAlignment="1">
      <alignment vertical="center" wrapText="1"/>
    </xf>
    <xf numFmtId="166" fontId="4" fillId="0" borderId="3" xfId="0" applyNumberFormat="1"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cellXfs>
  <cellStyles count="3">
    <cellStyle name="Normal" xfId="0" builtinId="0"/>
    <cellStyle name="Percent 2" xfId="2" xr:uid="{91C4BC37-63FC-4A97-B07D-D915F6B3027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9</xdr:col>
      <xdr:colOff>1061562</xdr:colOff>
      <xdr:row>1</xdr:row>
      <xdr:rowOff>282416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78"/>
  <sheetViews>
    <sheetView showGridLines="0" tabSelected="1" zoomScale="80" zoomScaleNormal="80" workbookViewId="0">
      <pane xSplit="3" ySplit="6" topLeftCell="D7" activePane="bottomRight" state="frozen"/>
      <selection pane="topRight" activeCell="E1" sqref="E1"/>
      <selection pane="bottomLeft" activeCell="A8" sqref="A8"/>
      <selection pane="bottomRight" activeCell="M9" sqref="M9"/>
    </sheetView>
  </sheetViews>
  <sheetFormatPr baseColWidth="10" defaultColWidth="11.42578125" defaultRowHeight="12.75" outlineLevelRow="1" x14ac:dyDescent="0.2"/>
  <cols>
    <col min="1" max="1" width="3.28515625" style="3" customWidth="1"/>
    <col min="2" max="2" width="8.85546875" style="23" customWidth="1"/>
    <col min="3" max="3" width="43.5703125" style="24" bestFit="1" customWidth="1"/>
    <col min="4" max="4" width="110.5703125" style="24" bestFit="1" customWidth="1"/>
    <col min="5" max="6" width="21.7109375" style="24" bestFit="1" customWidth="1"/>
    <col min="7" max="7" width="18.7109375" style="24" bestFit="1" customWidth="1"/>
    <col min="8" max="8" width="16.42578125" style="3" customWidth="1"/>
    <col min="9" max="9" width="27.140625" style="3" customWidth="1"/>
    <col min="10" max="10" width="21" style="3" customWidth="1"/>
    <col min="11" max="11" width="20.28515625" style="24" bestFit="1" customWidth="1"/>
    <col min="12" max="16384" width="11.42578125" style="3"/>
  </cols>
  <sheetData>
    <row r="1" spans="2:11" s="2" customFormat="1" ht="15" x14ac:dyDescent="0.2">
      <c r="B1" s="1"/>
    </row>
    <row r="2" spans="2:11" s="2" customFormat="1" ht="35.450000000000003" customHeight="1" x14ac:dyDescent="0.2">
      <c r="B2" s="44" t="s">
        <v>180</v>
      </c>
      <c r="C2" s="45"/>
      <c r="D2" s="45"/>
      <c r="E2" s="45"/>
      <c r="F2" s="45"/>
      <c r="G2" s="45"/>
      <c r="H2" s="45"/>
    </row>
    <row r="3" spans="2:11" x14ac:dyDescent="0.2">
      <c r="B3" s="46" t="s">
        <v>170</v>
      </c>
      <c r="C3" s="46"/>
      <c r="D3" s="46"/>
      <c r="E3" s="46"/>
      <c r="F3" s="46"/>
      <c r="G3" s="46"/>
      <c r="H3" s="46"/>
      <c r="K3" s="3"/>
    </row>
    <row r="4" spans="2:11" ht="7.5" customHeight="1" thickBot="1" x14ac:dyDescent="0.25">
      <c r="B4" s="4"/>
      <c r="C4" s="5"/>
      <c r="D4" s="5"/>
      <c r="E4" s="6"/>
      <c r="F4" s="6"/>
      <c r="G4" s="6"/>
      <c r="K4" s="6"/>
    </row>
    <row r="5" spans="2:11" ht="43.5" customHeight="1" thickTop="1" thickBot="1" x14ac:dyDescent="0.25">
      <c r="B5" s="7" t="s">
        <v>0</v>
      </c>
      <c r="C5" s="8" t="s">
        <v>1</v>
      </c>
      <c r="D5" s="8" t="s">
        <v>2</v>
      </c>
      <c r="E5" s="8" t="s">
        <v>189</v>
      </c>
      <c r="F5" s="8" t="s">
        <v>190</v>
      </c>
      <c r="G5" s="8" t="s">
        <v>3</v>
      </c>
      <c r="H5" s="8" t="s">
        <v>4</v>
      </c>
      <c r="I5" s="8" t="s">
        <v>185</v>
      </c>
      <c r="J5" s="8" t="s">
        <v>186</v>
      </c>
      <c r="K5" s="8" t="s">
        <v>187</v>
      </c>
    </row>
    <row r="6" spans="2:11" ht="19.5" customHeight="1" thickTop="1" x14ac:dyDescent="0.2">
      <c r="B6" s="9" t="s">
        <v>5</v>
      </c>
      <c r="C6" s="10" t="s">
        <v>6</v>
      </c>
      <c r="D6" s="10"/>
      <c r="E6" s="38">
        <f t="shared" ref="E6" si="0">SUM(E7:E24)</f>
        <v>1429905237.2799997</v>
      </c>
      <c r="F6" s="38">
        <f>SUM(F7:F24)</f>
        <v>1429905284.9799998</v>
      </c>
      <c r="G6" s="38">
        <f>SUM(G7:G24)</f>
        <v>-47.699999987147748</v>
      </c>
      <c r="H6" s="11">
        <f>+H7</f>
        <v>0</v>
      </c>
      <c r="I6" s="11"/>
      <c r="J6" s="11"/>
      <c r="K6" s="38">
        <f>SUM(K7:K24)</f>
        <v>1429905237.2799997</v>
      </c>
    </row>
    <row r="7" spans="2:11" ht="45" outlineLevel="1" x14ac:dyDescent="0.2">
      <c r="B7" s="12" t="s">
        <v>7</v>
      </c>
      <c r="C7" s="13" t="s">
        <v>8</v>
      </c>
      <c r="D7" s="13" t="s">
        <v>9</v>
      </c>
      <c r="E7" s="39">
        <v>694484367.96000004</v>
      </c>
      <c r="F7" s="39">
        <v>694484367.96000004</v>
      </c>
      <c r="G7" s="39">
        <f>+E7-F7</f>
        <v>0</v>
      </c>
      <c r="H7" s="14">
        <f>+E7/F7-1</f>
        <v>0</v>
      </c>
      <c r="I7" s="14"/>
      <c r="J7" s="14"/>
      <c r="K7" s="39">
        <f>+E7</f>
        <v>694484367.96000004</v>
      </c>
    </row>
    <row r="8" spans="2:11" ht="45" outlineLevel="1" x14ac:dyDescent="0.2">
      <c r="B8" s="12" t="s">
        <v>10</v>
      </c>
      <c r="C8" s="13" t="s">
        <v>11</v>
      </c>
      <c r="D8" s="13" t="s">
        <v>12</v>
      </c>
      <c r="E8" s="39">
        <v>504000</v>
      </c>
      <c r="F8" s="39">
        <v>504000</v>
      </c>
      <c r="G8" s="39">
        <f t="shared" ref="G8:G24" si="1">+E8-F8</f>
        <v>0</v>
      </c>
      <c r="H8" s="14">
        <f t="shared" ref="H8:H24" si="2">+E8/F8-1</f>
        <v>0</v>
      </c>
      <c r="I8" s="14"/>
      <c r="J8" s="14"/>
      <c r="K8" s="39">
        <f t="shared" ref="K8:K24" si="3">+E8</f>
        <v>504000</v>
      </c>
    </row>
    <row r="9" spans="2:11" ht="33.75" outlineLevel="1" x14ac:dyDescent="0.2">
      <c r="B9" s="12" t="s">
        <v>13</v>
      </c>
      <c r="C9" s="13" t="s">
        <v>14</v>
      </c>
      <c r="D9" s="13" t="s">
        <v>15</v>
      </c>
      <c r="E9" s="39">
        <v>4000000</v>
      </c>
      <c r="F9" s="39">
        <v>4000000</v>
      </c>
      <c r="G9" s="39">
        <f t="shared" si="1"/>
        <v>0</v>
      </c>
      <c r="H9" s="14">
        <f t="shared" si="2"/>
        <v>0</v>
      </c>
      <c r="I9" s="14"/>
      <c r="J9" s="14"/>
      <c r="K9" s="39">
        <f t="shared" si="3"/>
        <v>4000000</v>
      </c>
    </row>
    <row r="10" spans="2:11" ht="67.5" outlineLevel="1" x14ac:dyDescent="0.2">
      <c r="B10" s="12" t="s">
        <v>16</v>
      </c>
      <c r="C10" s="13" t="s">
        <v>17</v>
      </c>
      <c r="D10" s="13" t="s">
        <v>18</v>
      </c>
      <c r="E10" s="39">
        <v>130799760</v>
      </c>
      <c r="F10" s="39">
        <v>130799808</v>
      </c>
      <c r="G10" s="39">
        <f t="shared" si="1"/>
        <v>-48</v>
      </c>
      <c r="H10" s="14">
        <f t="shared" si="2"/>
        <v>-3.6697301575294716E-7</v>
      </c>
      <c r="I10" s="14"/>
      <c r="J10" s="14"/>
      <c r="K10" s="39">
        <f t="shared" si="3"/>
        <v>130799760</v>
      </c>
    </row>
    <row r="11" spans="2:11" ht="45" outlineLevel="1" x14ac:dyDescent="0.2">
      <c r="B11" s="12" t="s">
        <v>19</v>
      </c>
      <c r="C11" s="13" t="s">
        <v>20</v>
      </c>
      <c r="D11" s="13" t="s">
        <v>21</v>
      </c>
      <c r="E11" s="39">
        <v>66627677.400000006</v>
      </c>
      <c r="F11" s="39">
        <v>66627676.439999998</v>
      </c>
      <c r="G11" s="39">
        <f t="shared" si="1"/>
        <v>0.96000000834465027</v>
      </c>
      <c r="H11" s="14">
        <f t="shared" si="2"/>
        <v>1.4408426896039828E-8</v>
      </c>
      <c r="I11" s="14"/>
      <c r="J11" s="14"/>
      <c r="K11" s="39">
        <f t="shared" si="3"/>
        <v>66627677.400000006</v>
      </c>
    </row>
    <row r="12" spans="2:11" ht="22.5" outlineLevel="1" x14ac:dyDescent="0.2">
      <c r="B12" s="12" t="s">
        <v>22</v>
      </c>
      <c r="C12" s="13" t="s">
        <v>23</v>
      </c>
      <c r="D12" s="13" t="s">
        <v>24</v>
      </c>
      <c r="E12" s="39">
        <v>129274946</v>
      </c>
      <c r="F12" s="39">
        <v>129274945.8</v>
      </c>
      <c r="G12" s="39">
        <f t="shared" si="1"/>
        <v>0.20000000298023224</v>
      </c>
      <c r="H12" s="14">
        <f t="shared" si="2"/>
        <v>1.5470902337000325E-9</v>
      </c>
      <c r="I12" s="14"/>
      <c r="J12" s="14"/>
      <c r="K12" s="39">
        <f t="shared" si="3"/>
        <v>129274946</v>
      </c>
    </row>
    <row r="13" spans="2:11" ht="33.75" outlineLevel="1" x14ac:dyDescent="0.2">
      <c r="B13" s="12" t="s">
        <v>25</v>
      </c>
      <c r="C13" s="13" t="s">
        <v>26</v>
      </c>
      <c r="D13" s="13" t="s">
        <v>27</v>
      </c>
      <c r="E13" s="39">
        <v>76828478.640000001</v>
      </c>
      <c r="F13" s="39">
        <v>76828478.849999994</v>
      </c>
      <c r="G13" s="39">
        <f t="shared" si="1"/>
        <v>-0.20999999344348907</v>
      </c>
      <c r="H13" s="14">
        <f t="shared" si="2"/>
        <v>-2.733361315065963E-9</v>
      </c>
      <c r="I13" s="14"/>
      <c r="J13" s="14"/>
      <c r="K13" s="39">
        <f t="shared" si="3"/>
        <v>76828478.640000001</v>
      </c>
    </row>
    <row r="14" spans="2:11" ht="45" outlineLevel="1" x14ac:dyDescent="0.2">
      <c r="B14" s="12" t="s">
        <v>28</v>
      </c>
      <c r="C14" s="13" t="s">
        <v>29</v>
      </c>
      <c r="D14" s="13" t="s">
        <v>30</v>
      </c>
      <c r="E14" s="39">
        <v>21057622.239999998</v>
      </c>
      <c r="F14" s="39">
        <v>21057622.16</v>
      </c>
      <c r="G14" s="39">
        <f t="shared" si="1"/>
        <v>7.9999998211860657E-2</v>
      </c>
      <c r="H14" s="14">
        <f t="shared" si="2"/>
        <v>3.799099257406624E-9</v>
      </c>
      <c r="I14" s="14"/>
      <c r="J14" s="14"/>
      <c r="K14" s="39">
        <f t="shared" si="3"/>
        <v>21057622.239999998</v>
      </c>
    </row>
    <row r="15" spans="2:11" ht="56.25" outlineLevel="1" x14ac:dyDescent="0.2">
      <c r="B15" s="12" t="s">
        <v>31</v>
      </c>
      <c r="C15" s="13" t="s">
        <v>32</v>
      </c>
      <c r="D15" s="13" t="s">
        <v>33</v>
      </c>
      <c r="E15" s="39">
        <v>11993504</v>
      </c>
      <c r="F15" s="39">
        <v>11993504.079999998</v>
      </c>
      <c r="G15" s="39">
        <f t="shared" si="1"/>
        <v>-7.9999998211860657E-2</v>
      </c>
      <c r="H15" s="14">
        <f t="shared" si="2"/>
        <v>-6.6702773304783136E-9</v>
      </c>
      <c r="I15" s="14"/>
      <c r="J15" s="14"/>
      <c r="K15" s="39">
        <f t="shared" si="3"/>
        <v>11993504</v>
      </c>
    </row>
    <row r="16" spans="2:11" ht="78.75" outlineLevel="1" x14ac:dyDescent="0.2">
      <c r="B16" s="12" t="s">
        <v>34</v>
      </c>
      <c r="C16" s="13" t="s">
        <v>35</v>
      </c>
      <c r="D16" s="13" t="s">
        <v>36</v>
      </c>
      <c r="E16" s="39">
        <v>85834645.480000004</v>
      </c>
      <c r="F16" s="39">
        <v>85834645.730000004</v>
      </c>
      <c r="G16" s="39">
        <f t="shared" si="1"/>
        <v>-0.25</v>
      </c>
      <c r="H16" s="14">
        <f t="shared" si="2"/>
        <v>-2.9125768463700297E-9</v>
      </c>
      <c r="I16" s="14"/>
      <c r="J16" s="14"/>
      <c r="K16" s="39">
        <f t="shared" si="3"/>
        <v>85834645.480000004</v>
      </c>
    </row>
    <row r="17" spans="2:11" ht="86.25" customHeight="1" outlineLevel="1" x14ac:dyDescent="0.2">
      <c r="B17" s="12" t="s">
        <v>37</v>
      </c>
      <c r="C17" s="13" t="s">
        <v>38</v>
      </c>
      <c r="D17" s="13" t="s">
        <v>39</v>
      </c>
      <c r="E17" s="39">
        <v>4639711.04</v>
      </c>
      <c r="F17" s="39">
        <v>4639710.6500000004</v>
      </c>
      <c r="G17" s="39">
        <f t="shared" si="1"/>
        <v>0.38999999966472387</v>
      </c>
      <c r="H17" s="14">
        <f t="shared" si="2"/>
        <v>8.4056965832246533E-8</v>
      </c>
      <c r="I17" s="14"/>
      <c r="J17" s="14"/>
      <c r="K17" s="39">
        <f t="shared" si="3"/>
        <v>4639711.04</v>
      </c>
    </row>
    <row r="18" spans="2:11" ht="22.5" outlineLevel="1" x14ac:dyDescent="0.2">
      <c r="B18" s="12" t="s">
        <v>40</v>
      </c>
      <c r="C18" s="13" t="s">
        <v>41</v>
      </c>
      <c r="D18" s="13" t="s">
        <v>42</v>
      </c>
      <c r="E18" s="39">
        <v>13919131.52</v>
      </c>
      <c r="F18" s="39">
        <v>13919131.82</v>
      </c>
      <c r="G18" s="39">
        <f t="shared" si="1"/>
        <v>-0.30000000074505806</v>
      </c>
      <c r="H18" s="14">
        <f t="shared" si="2"/>
        <v>-2.1553068441093615E-8</v>
      </c>
      <c r="I18" s="14"/>
      <c r="J18" s="14"/>
      <c r="K18" s="39">
        <f t="shared" si="3"/>
        <v>13919131.52</v>
      </c>
    </row>
    <row r="19" spans="2:11" ht="33.75" outlineLevel="1" x14ac:dyDescent="0.2">
      <c r="B19" s="12" t="s">
        <v>43</v>
      </c>
      <c r="C19" s="13" t="s">
        <v>44</v>
      </c>
      <c r="D19" s="13" t="s">
        <v>45</v>
      </c>
      <c r="E19" s="39">
        <v>46397105.600000001</v>
      </c>
      <c r="F19" s="39">
        <v>46397105.850000001</v>
      </c>
      <c r="G19" s="39">
        <f t="shared" si="1"/>
        <v>-0.25</v>
      </c>
      <c r="H19" s="14">
        <f t="shared" si="2"/>
        <v>-5.3882671657845549E-9</v>
      </c>
      <c r="I19" s="14"/>
      <c r="J19" s="14"/>
      <c r="K19" s="39">
        <f t="shared" si="3"/>
        <v>46397105.600000001</v>
      </c>
    </row>
    <row r="20" spans="2:11" ht="67.5" outlineLevel="1" x14ac:dyDescent="0.2">
      <c r="B20" s="12" t="s">
        <v>46</v>
      </c>
      <c r="C20" s="13" t="s">
        <v>47</v>
      </c>
      <c r="D20" s="13" t="s">
        <v>48</v>
      </c>
      <c r="E20" s="39">
        <v>4639710.84</v>
      </c>
      <c r="F20" s="39">
        <v>4639710.6500000004</v>
      </c>
      <c r="G20" s="39">
        <f t="shared" si="1"/>
        <v>0.18999999947845936</v>
      </c>
      <c r="H20" s="14">
        <f t="shared" si="2"/>
        <v>4.0950829394148514E-8</v>
      </c>
      <c r="I20" s="14"/>
      <c r="J20" s="14"/>
      <c r="K20" s="39">
        <f t="shared" si="3"/>
        <v>4639710.84</v>
      </c>
    </row>
    <row r="21" spans="2:11" ht="33.75" outlineLevel="1" x14ac:dyDescent="0.2">
      <c r="B21" s="12" t="s">
        <v>49</v>
      </c>
      <c r="C21" s="13" t="s">
        <v>50</v>
      </c>
      <c r="D21" s="13" t="s">
        <v>51</v>
      </c>
      <c r="E21" s="39">
        <v>48716960.759999998</v>
      </c>
      <c r="F21" s="39">
        <v>48716961.049999997</v>
      </c>
      <c r="G21" s="39">
        <f t="shared" si="1"/>
        <v>-0.28999999910593033</v>
      </c>
      <c r="H21" s="14">
        <f t="shared" si="2"/>
        <v>-5.9527522910940434E-9</v>
      </c>
      <c r="I21" s="14"/>
      <c r="J21" s="14"/>
      <c r="K21" s="39">
        <f t="shared" si="3"/>
        <v>48716960.759999998</v>
      </c>
    </row>
    <row r="22" spans="2:11" ht="67.5" outlineLevel="1" x14ac:dyDescent="0.2">
      <c r="B22" s="12" t="s">
        <v>52</v>
      </c>
      <c r="C22" s="13" t="s">
        <v>53</v>
      </c>
      <c r="D22" s="13" t="s">
        <v>54</v>
      </c>
      <c r="E22" s="39">
        <v>27128969.52</v>
      </c>
      <c r="F22" s="39">
        <v>27128969.32</v>
      </c>
      <c r="G22" s="39">
        <f t="shared" si="1"/>
        <v>0.19999999925494194</v>
      </c>
      <c r="H22" s="14">
        <f t="shared" si="2"/>
        <v>7.372193078225564E-9</v>
      </c>
      <c r="I22" s="14"/>
      <c r="J22" s="14"/>
      <c r="K22" s="39">
        <f t="shared" si="3"/>
        <v>27128969.52</v>
      </c>
    </row>
    <row r="23" spans="2:11" ht="67.5" outlineLevel="1" x14ac:dyDescent="0.2">
      <c r="B23" s="12" t="s">
        <v>55</v>
      </c>
      <c r="C23" s="13" t="s">
        <v>56</v>
      </c>
      <c r="D23" s="13" t="s">
        <v>57</v>
      </c>
      <c r="E23" s="39">
        <v>13919131.719999999</v>
      </c>
      <c r="F23" s="39">
        <v>13919131.82</v>
      </c>
      <c r="G23" s="39">
        <f t="shared" si="1"/>
        <v>-0.10000000149011612</v>
      </c>
      <c r="H23" s="14">
        <f t="shared" si="2"/>
        <v>-7.1843562210460732E-9</v>
      </c>
      <c r="I23" s="14"/>
      <c r="J23" s="14"/>
      <c r="K23" s="39">
        <f t="shared" si="3"/>
        <v>13919131.719999999</v>
      </c>
    </row>
    <row r="24" spans="2:11" ht="33.75" outlineLevel="1" x14ac:dyDescent="0.2">
      <c r="B24" s="12" t="s">
        <v>58</v>
      </c>
      <c r="C24" s="13" t="s">
        <v>59</v>
      </c>
      <c r="D24" s="13" t="s">
        <v>60</v>
      </c>
      <c r="E24" s="39">
        <v>49139514.560000002</v>
      </c>
      <c r="F24" s="39">
        <v>49139514.800000004</v>
      </c>
      <c r="G24" s="39">
        <f t="shared" si="1"/>
        <v>-0.24000000208616257</v>
      </c>
      <c r="H24" s="14">
        <f t="shared" si="2"/>
        <v>-4.8840531619021021E-9</v>
      </c>
      <c r="I24" s="14"/>
      <c r="J24" s="14"/>
      <c r="K24" s="39">
        <f t="shared" si="3"/>
        <v>49139514.560000002</v>
      </c>
    </row>
    <row r="25" spans="2:11" ht="19.5" customHeight="1" x14ac:dyDescent="0.2">
      <c r="B25" s="15">
        <v>1</v>
      </c>
      <c r="C25" s="16" t="s">
        <v>61</v>
      </c>
      <c r="D25" s="16"/>
      <c r="E25" s="40">
        <f>SUM(E26:E43)</f>
        <v>94308575.620000005</v>
      </c>
      <c r="F25" s="40">
        <f>SUM(F26:F43)</f>
        <v>90523254.900000006</v>
      </c>
      <c r="G25" s="40">
        <f>SUM(G26:G43)</f>
        <v>3785320.7199999969</v>
      </c>
      <c r="H25" s="17">
        <f t="shared" ref="H25:H57" si="4">+E25/F25-1</f>
        <v>4.1816003237859611E-2</v>
      </c>
      <c r="I25" s="17"/>
      <c r="J25" s="17"/>
      <c r="K25" s="40">
        <f>SUM(K26:K43)</f>
        <v>94308575.620000005</v>
      </c>
    </row>
    <row r="26" spans="2:11" ht="33.75" outlineLevel="1" x14ac:dyDescent="0.2">
      <c r="B26" s="20" t="s">
        <v>62</v>
      </c>
      <c r="C26" s="13" t="s">
        <v>63</v>
      </c>
      <c r="D26" s="13" t="s">
        <v>64</v>
      </c>
      <c r="E26" s="39">
        <v>150000</v>
      </c>
      <c r="F26" s="39">
        <v>150000</v>
      </c>
      <c r="G26" s="39">
        <f t="shared" ref="G26:G43" si="5">+E26-F26</f>
        <v>0</v>
      </c>
      <c r="H26" s="14">
        <f t="shared" si="4"/>
        <v>0</v>
      </c>
      <c r="I26" s="14"/>
      <c r="J26" s="14"/>
      <c r="K26" s="39">
        <f t="shared" ref="K26:K43" si="6">+E26</f>
        <v>150000</v>
      </c>
    </row>
    <row r="27" spans="2:11" ht="40.5" customHeight="1" outlineLevel="1" x14ac:dyDescent="0.2">
      <c r="B27" s="18" t="s">
        <v>171</v>
      </c>
      <c r="C27" s="13" t="s">
        <v>172</v>
      </c>
      <c r="D27" s="13" t="s">
        <v>177</v>
      </c>
      <c r="E27" s="39">
        <v>1700000</v>
      </c>
      <c r="F27" s="39">
        <v>1700000</v>
      </c>
      <c r="G27" s="39">
        <f t="shared" si="5"/>
        <v>0</v>
      </c>
      <c r="H27" s="14">
        <f>+E27/F27-1</f>
        <v>0</v>
      </c>
      <c r="I27" s="14"/>
      <c r="J27" s="14"/>
      <c r="K27" s="39">
        <f t="shared" si="6"/>
        <v>1700000</v>
      </c>
    </row>
    <row r="28" spans="2:11" ht="67.5" outlineLevel="1" x14ac:dyDescent="0.2">
      <c r="B28" s="20" t="s">
        <v>65</v>
      </c>
      <c r="C28" s="13" t="s">
        <v>66</v>
      </c>
      <c r="D28" s="13" t="s">
        <v>67</v>
      </c>
      <c r="E28" s="39">
        <v>5515000</v>
      </c>
      <c r="F28" s="39">
        <v>5515000</v>
      </c>
      <c r="G28" s="39">
        <f t="shared" si="5"/>
        <v>0</v>
      </c>
      <c r="H28" s="14">
        <f t="shared" si="4"/>
        <v>0</v>
      </c>
      <c r="I28" s="14"/>
      <c r="J28" s="14"/>
      <c r="K28" s="39">
        <f t="shared" si="6"/>
        <v>5515000</v>
      </c>
    </row>
    <row r="29" spans="2:11" ht="36" outlineLevel="1" x14ac:dyDescent="0.2">
      <c r="B29" s="18" t="s">
        <v>173</v>
      </c>
      <c r="C29" s="13" t="s">
        <v>174</v>
      </c>
      <c r="D29" s="13" t="s">
        <v>178</v>
      </c>
      <c r="E29" s="39">
        <v>2640000</v>
      </c>
      <c r="F29" s="39">
        <v>2640000</v>
      </c>
      <c r="G29" s="39">
        <f t="shared" si="5"/>
        <v>0</v>
      </c>
      <c r="H29" s="14">
        <f t="shared" si="4"/>
        <v>0</v>
      </c>
      <c r="I29" s="14"/>
      <c r="J29" s="14"/>
      <c r="K29" s="39">
        <f t="shared" si="6"/>
        <v>2640000</v>
      </c>
    </row>
    <row r="30" spans="2:11" ht="33.75" outlineLevel="1" x14ac:dyDescent="0.2">
      <c r="B30" s="20" t="s">
        <v>68</v>
      </c>
      <c r="C30" s="13" t="s">
        <v>69</v>
      </c>
      <c r="D30" s="19" t="s">
        <v>70</v>
      </c>
      <c r="E30" s="39">
        <v>275000</v>
      </c>
      <c r="F30" s="39"/>
      <c r="G30" s="39">
        <f t="shared" si="5"/>
        <v>275000</v>
      </c>
      <c r="H30" s="14">
        <v>1</v>
      </c>
      <c r="I30" s="14"/>
      <c r="J30" s="14"/>
      <c r="K30" s="39">
        <f t="shared" si="6"/>
        <v>275000</v>
      </c>
    </row>
    <row r="31" spans="2:11" ht="43.5" customHeight="1" outlineLevel="1" x14ac:dyDescent="0.2">
      <c r="B31" s="18" t="s">
        <v>175</v>
      </c>
      <c r="C31" s="13" t="s">
        <v>176</v>
      </c>
      <c r="D31" s="19" t="s">
        <v>179</v>
      </c>
      <c r="E31" s="39">
        <v>10432856</v>
      </c>
      <c r="F31" s="39">
        <v>10432856</v>
      </c>
      <c r="G31" s="39">
        <f t="shared" si="5"/>
        <v>0</v>
      </c>
      <c r="H31" s="14">
        <f t="shared" si="4"/>
        <v>0</v>
      </c>
      <c r="I31" s="14"/>
      <c r="J31" s="14"/>
      <c r="K31" s="39">
        <f t="shared" si="6"/>
        <v>10432856</v>
      </c>
    </row>
    <row r="32" spans="2:11" ht="45" outlineLevel="1" x14ac:dyDescent="0.2">
      <c r="B32" s="18" t="s">
        <v>71</v>
      </c>
      <c r="C32" s="13" t="s">
        <v>72</v>
      </c>
      <c r="D32" s="13" t="s">
        <v>73</v>
      </c>
      <c r="E32" s="39">
        <v>14000000</v>
      </c>
      <c r="F32" s="39">
        <v>14000000</v>
      </c>
      <c r="G32" s="39">
        <f t="shared" si="5"/>
        <v>0</v>
      </c>
      <c r="H32" s="14">
        <f t="shared" si="4"/>
        <v>0</v>
      </c>
      <c r="I32" s="14"/>
      <c r="J32" s="14"/>
      <c r="K32" s="39">
        <f t="shared" si="6"/>
        <v>14000000</v>
      </c>
    </row>
    <row r="33" spans="2:11" ht="33.75" outlineLevel="1" x14ac:dyDescent="0.2">
      <c r="B33" s="20" t="s">
        <v>74</v>
      </c>
      <c r="C33" s="13" t="s">
        <v>75</v>
      </c>
      <c r="D33" s="13" t="s">
        <v>76</v>
      </c>
      <c r="E33" s="39">
        <v>2225000</v>
      </c>
      <c r="F33" s="39">
        <v>2225000</v>
      </c>
      <c r="G33" s="39">
        <f t="shared" si="5"/>
        <v>0</v>
      </c>
      <c r="H33" s="14">
        <f t="shared" si="4"/>
        <v>0</v>
      </c>
      <c r="I33" s="14"/>
      <c r="J33" s="14"/>
      <c r="K33" s="39">
        <f t="shared" si="6"/>
        <v>2225000</v>
      </c>
    </row>
    <row r="34" spans="2:11" ht="78.75" outlineLevel="1" x14ac:dyDescent="0.2">
      <c r="B34" s="20" t="s">
        <v>77</v>
      </c>
      <c r="C34" s="13" t="s">
        <v>78</v>
      </c>
      <c r="D34" s="13" t="s">
        <v>79</v>
      </c>
      <c r="E34" s="39">
        <v>843000</v>
      </c>
      <c r="F34" s="39">
        <v>843000</v>
      </c>
      <c r="G34" s="39">
        <f t="shared" si="5"/>
        <v>0</v>
      </c>
      <c r="H34" s="14">
        <f t="shared" si="4"/>
        <v>0</v>
      </c>
      <c r="I34" s="14"/>
      <c r="J34" s="14"/>
      <c r="K34" s="39">
        <f t="shared" si="6"/>
        <v>843000</v>
      </c>
    </row>
    <row r="35" spans="2:11" ht="112.5" outlineLevel="1" x14ac:dyDescent="0.2">
      <c r="B35" s="20" t="s">
        <v>80</v>
      </c>
      <c r="C35" s="13" t="s">
        <v>81</v>
      </c>
      <c r="D35" s="13" t="s">
        <v>82</v>
      </c>
      <c r="E35" s="39">
        <v>1200000</v>
      </c>
      <c r="F35" s="39">
        <v>1200000</v>
      </c>
      <c r="G35" s="39">
        <f t="shared" si="5"/>
        <v>0</v>
      </c>
      <c r="H35" s="14">
        <f t="shared" si="4"/>
        <v>0</v>
      </c>
      <c r="I35" s="14"/>
      <c r="J35" s="14"/>
      <c r="K35" s="39">
        <f t="shared" si="6"/>
        <v>1200000</v>
      </c>
    </row>
    <row r="36" spans="2:11" ht="56.25" outlineLevel="1" x14ac:dyDescent="0.2">
      <c r="B36" s="20" t="s">
        <v>83</v>
      </c>
      <c r="C36" s="13" t="s">
        <v>84</v>
      </c>
      <c r="D36" s="13" t="s">
        <v>85</v>
      </c>
      <c r="E36" s="39">
        <v>6333129</v>
      </c>
      <c r="F36" s="39">
        <v>4500000</v>
      </c>
      <c r="G36" s="39">
        <f t="shared" si="5"/>
        <v>1833129</v>
      </c>
      <c r="H36" s="14">
        <f t="shared" si="4"/>
        <v>0.407362</v>
      </c>
      <c r="I36" s="14"/>
      <c r="J36" s="14"/>
      <c r="K36" s="39">
        <f t="shared" si="6"/>
        <v>6333129</v>
      </c>
    </row>
    <row r="37" spans="2:11" ht="96" customHeight="1" outlineLevel="1" x14ac:dyDescent="0.2">
      <c r="B37" s="20" t="s">
        <v>86</v>
      </c>
      <c r="C37" s="13" t="s">
        <v>87</v>
      </c>
      <c r="D37" s="13" t="s">
        <v>88</v>
      </c>
      <c r="E37" s="39">
        <v>7428312.5200000014</v>
      </c>
      <c r="F37" s="39">
        <v>5700000</v>
      </c>
      <c r="G37" s="39">
        <f t="shared" si="5"/>
        <v>1728312.5200000014</v>
      </c>
      <c r="H37" s="14">
        <f t="shared" si="4"/>
        <v>0.30321272280701783</v>
      </c>
      <c r="I37" s="14"/>
      <c r="J37" s="14"/>
      <c r="K37" s="39">
        <f t="shared" si="6"/>
        <v>7428312.5200000014</v>
      </c>
    </row>
    <row r="38" spans="2:11" ht="157.5" outlineLevel="1" x14ac:dyDescent="0.2">
      <c r="B38" s="20" t="s">
        <v>89</v>
      </c>
      <c r="C38" s="13" t="s">
        <v>90</v>
      </c>
      <c r="D38" s="13" t="s">
        <v>91</v>
      </c>
      <c r="E38" s="39">
        <v>40816278.099999994</v>
      </c>
      <c r="F38" s="39">
        <v>40867398.899999999</v>
      </c>
      <c r="G38" s="39">
        <f t="shared" si="5"/>
        <v>-51120.80000000447</v>
      </c>
      <c r="H38" s="14">
        <f t="shared" si="4"/>
        <v>-1.2508943895620517E-3</v>
      </c>
      <c r="I38" s="14"/>
      <c r="J38" s="14"/>
      <c r="K38" s="39">
        <f t="shared" si="6"/>
        <v>40816278.099999994</v>
      </c>
    </row>
    <row r="39" spans="2:11" ht="45" outlineLevel="1" x14ac:dyDescent="0.2">
      <c r="B39" s="20" t="s">
        <v>92</v>
      </c>
      <c r="C39" s="13" t="s">
        <v>93</v>
      </c>
      <c r="D39" s="13" t="s">
        <v>94</v>
      </c>
      <c r="E39" s="39">
        <v>100000</v>
      </c>
      <c r="F39" s="39">
        <v>100000</v>
      </c>
      <c r="G39" s="39">
        <f t="shared" si="5"/>
        <v>0</v>
      </c>
      <c r="H39" s="14">
        <f t="shared" si="4"/>
        <v>0</v>
      </c>
      <c r="I39" s="14"/>
      <c r="J39" s="14"/>
      <c r="K39" s="39">
        <f t="shared" si="6"/>
        <v>100000</v>
      </c>
    </row>
    <row r="40" spans="2:11" ht="33.75" outlineLevel="1" x14ac:dyDescent="0.2">
      <c r="B40" s="20" t="s">
        <v>95</v>
      </c>
      <c r="C40" s="13" t="s">
        <v>96</v>
      </c>
      <c r="D40" s="13" t="s">
        <v>97</v>
      </c>
      <c r="E40" s="39">
        <v>400000</v>
      </c>
      <c r="F40" s="39">
        <v>400000</v>
      </c>
      <c r="G40" s="39">
        <f t="shared" si="5"/>
        <v>0</v>
      </c>
      <c r="H40" s="14">
        <f t="shared" si="4"/>
        <v>0</v>
      </c>
      <c r="I40" s="14"/>
      <c r="J40" s="14"/>
      <c r="K40" s="39">
        <f t="shared" si="6"/>
        <v>400000</v>
      </c>
    </row>
    <row r="41" spans="2:11" ht="56.25" outlineLevel="1" x14ac:dyDescent="0.2">
      <c r="B41" s="20" t="s">
        <v>98</v>
      </c>
      <c r="C41" s="13" t="s">
        <v>99</v>
      </c>
      <c r="D41" s="13" t="s">
        <v>100</v>
      </c>
      <c r="E41" s="39">
        <v>150000</v>
      </c>
      <c r="F41" s="39">
        <v>150000</v>
      </c>
      <c r="G41" s="39">
        <f t="shared" si="5"/>
        <v>0</v>
      </c>
      <c r="H41" s="14">
        <f t="shared" si="4"/>
        <v>0</v>
      </c>
      <c r="I41" s="14"/>
      <c r="J41" s="14"/>
      <c r="K41" s="39">
        <f t="shared" si="6"/>
        <v>150000</v>
      </c>
    </row>
    <row r="42" spans="2:11" ht="41.25" customHeight="1" outlineLevel="1" x14ac:dyDescent="0.2">
      <c r="B42" s="20" t="s">
        <v>101</v>
      </c>
      <c r="C42" s="13" t="s">
        <v>102</v>
      </c>
      <c r="D42" s="13" t="s">
        <v>103</v>
      </c>
      <c r="E42" s="39">
        <v>50000</v>
      </c>
      <c r="F42" s="39">
        <v>50000</v>
      </c>
      <c r="G42" s="39">
        <f t="shared" si="5"/>
        <v>0</v>
      </c>
      <c r="H42" s="14">
        <f t="shared" si="4"/>
        <v>0</v>
      </c>
      <c r="I42" s="14"/>
      <c r="J42" s="14"/>
      <c r="K42" s="39">
        <f t="shared" si="6"/>
        <v>50000</v>
      </c>
    </row>
    <row r="43" spans="2:11" ht="19.5" customHeight="1" outlineLevel="1" x14ac:dyDescent="0.2">
      <c r="B43" s="20" t="s">
        <v>104</v>
      </c>
      <c r="C43" s="13" t="s">
        <v>105</v>
      </c>
      <c r="D43" s="13" t="s">
        <v>106</v>
      </c>
      <c r="E43" s="39">
        <v>50000</v>
      </c>
      <c r="F43" s="39">
        <v>50000</v>
      </c>
      <c r="G43" s="39">
        <f t="shared" si="5"/>
        <v>0</v>
      </c>
      <c r="H43" s="14">
        <f t="shared" si="4"/>
        <v>0</v>
      </c>
      <c r="I43" s="14"/>
      <c r="J43" s="14"/>
      <c r="K43" s="39">
        <f t="shared" si="6"/>
        <v>50000</v>
      </c>
    </row>
    <row r="44" spans="2:11" ht="19.5" customHeight="1" x14ac:dyDescent="0.2">
      <c r="B44" s="15">
        <v>2</v>
      </c>
      <c r="C44" s="16" t="s">
        <v>107</v>
      </c>
      <c r="D44" s="16"/>
      <c r="E44" s="40">
        <f>SUM(E45:E55)</f>
        <v>6523000</v>
      </c>
      <c r="F44" s="40">
        <f>SUM(F45:F55)</f>
        <v>4798000</v>
      </c>
      <c r="G44" s="40">
        <f>SUM(G45:G55)</f>
        <v>1725000</v>
      </c>
      <c r="H44" s="17">
        <f t="shared" si="4"/>
        <v>0.3595248020008337</v>
      </c>
      <c r="I44" s="17"/>
      <c r="J44" s="17"/>
      <c r="K44" s="40">
        <f>SUM(K45:K55)</f>
        <v>6523000</v>
      </c>
    </row>
    <row r="45" spans="2:11" ht="45" outlineLevel="1" x14ac:dyDescent="0.2">
      <c r="B45" s="20" t="s">
        <v>108</v>
      </c>
      <c r="C45" s="13" t="s">
        <v>109</v>
      </c>
      <c r="D45" s="13" t="s">
        <v>110</v>
      </c>
      <c r="E45" s="39">
        <v>1300000</v>
      </c>
      <c r="F45" s="39">
        <v>1300000</v>
      </c>
      <c r="G45" s="39">
        <f t="shared" ref="G45:G55" si="7">+E45-F45</f>
        <v>0</v>
      </c>
      <c r="H45" s="14">
        <f t="shared" si="4"/>
        <v>0</v>
      </c>
      <c r="I45" s="14"/>
      <c r="J45" s="14"/>
      <c r="K45" s="39">
        <f t="shared" ref="K45:K55" si="8">+E45</f>
        <v>1300000</v>
      </c>
    </row>
    <row r="46" spans="2:11" ht="45" outlineLevel="1" x14ac:dyDescent="0.2">
      <c r="B46" s="20" t="s">
        <v>111</v>
      </c>
      <c r="C46" s="13" t="s">
        <v>112</v>
      </c>
      <c r="D46" s="13" t="s">
        <v>113</v>
      </c>
      <c r="E46" s="39">
        <v>2000000</v>
      </c>
      <c r="F46" s="39">
        <v>0</v>
      </c>
      <c r="G46" s="39">
        <f t="shared" si="7"/>
        <v>2000000</v>
      </c>
      <c r="H46" s="14">
        <v>1</v>
      </c>
      <c r="I46" s="14"/>
      <c r="J46" s="14"/>
      <c r="K46" s="39">
        <f t="shared" si="8"/>
        <v>2000000</v>
      </c>
    </row>
    <row r="47" spans="2:11" ht="67.5" outlineLevel="1" x14ac:dyDescent="0.2">
      <c r="B47" s="18" t="s">
        <v>114</v>
      </c>
      <c r="C47" s="19" t="s">
        <v>115</v>
      </c>
      <c r="D47" s="19" t="s">
        <v>116</v>
      </c>
      <c r="E47" s="41">
        <v>50000</v>
      </c>
      <c r="F47" s="41">
        <v>50000</v>
      </c>
      <c r="G47" s="39">
        <f t="shared" si="7"/>
        <v>0</v>
      </c>
      <c r="H47" s="14">
        <f t="shared" si="4"/>
        <v>0</v>
      </c>
      <c r="I47" s="21"/>
      <c r="J47" s="21"/>
      <c r="K47" s="39">
        <f t="shared" si="8"/>
        <v>50000</v>
      </c>
    </row>
    <row r="48" spans="2:11" ht="67.5" outlineLevel="1" x14ac:dyDescent="0.2">
      <c r="B48" s="20" t="s">
        <v>117</v>
      </c>
      <c r="C48" s="13" t="s">
        <v>118</v>
      </c>
      <c r="D48" s="13" t="s">
        <v>119</v>
      </c>
      <c r="E48" s="39">
        <v>43000</v>
      </c>
      <c r="F48" s="39">
        <v>43000</v>
      </c>
      <c r="G48" s="39">
        <f t="shared" si="7"/>
        <v>0</v>
      </c>
      <c r="H48" s="14">
        <f t="shared" si="4"/>
        <v>0</v>
      </c>
      <c r="I48" s="14"/>
      <c r="J48" s="14"/>
      <c r="K48" s="39">
        <f t="shared" si="8"/>
        <v>43000</v>
      </c>
    </row>
    <row r="49" spans="2:11" ht="33.75" outlineLevel="1" x14ac:dyDescent="0.2">
      <c r="B49" s="20" t="s">
        <v>120</v>
      </c>
      <c r="C49" s="13" t="s">
        <v>121</v>
      </c>
      <c r="D49" s="13" t="s">
        <v>122</v>
      </c>
      <c r="E49" s="39">
        <v>150000</v>
      </c>
      <c r="F49" s="39">
        <v>150000</v>
      </c>
      <c r="G49" s="39">
        <f t="shared" si="7"/>
        <v>0</v>
      </c>
      <c r="H49" s="14">
        <f t="shared" si="4"/>
        <v>0</v>
      </c>
      <c r="I49" s="14"/>
      <c r="J49" s="14"/>
      <c r="K49" s="39">
        <f t="shared" si="8"/>
        <v>150000</v>
      </c>
    </row>
    <row r="50" spans="2:11" ht="22.5" outlineLevel="1" x14ac:dyDescent="0.2">
      <c r="B50" s="20" t="s">
        <v>123</v>
      </c>
      <c r="C50" s="13" t="s">
        <v>124</v>
      </c>
      <c r="D50" s="13" t="s">
        <v>125</v>
      </c>
      <c r="E50" s="39">
        <v>750000</v>
      </c>
      <c r="F50" s="39">
        <v>750000</v>
      </c>
      <c r="G50" s="39">
        <f t="shared" si="7"/>
        <v>0</v>
      </c>
      <c r="H50" s="14">
        <f t="shared" si="4"/>
        <v>0</v>
      </c>
      <c r="I50" s="14"/>
      <c r="J50" s="14"/>
      <c r="K50" s="39">
        <f t="shared" si="8"/>
        <v>750000</v>
      </c>
    </row>
    <row r="51" spans="2:11" ht="56.25" outlineLevel="1" x14ac:dyDescent="0.2">
      <c r="B51" s="20" t="s">
        <v>126</v>
      </c>
      <c r="C51" s="13" t="s">
        <v>127</v>
      </c>
      <c r="D51" s="13" t="s">
        <v>128</v>
      </c>
      <c r="E51" s="39">
        <v>725000</v>
      </c>
      <c r="F51" s="39">
        <v>1000000</v>
      </c>
      <c r="G51" s="39">
        <f t="shared" si="7"/>
        <v>-275000</v>
      </c>
      <c r="H51" s="14">
        <f t="shared" si="4"/>
        <v>-0.27500000000000002</v>
      </c>
      <c r="I51" s="14"/>
      <c r="J51" s="14"/>
      <c r="K51" s="39">
        <f t="shared" si="8"/>
        <v>725000</v>
      </c>
    </row>
    <row r="52" spans="2:11" ht="33.75" outlineLevel="1" x14ac:dyDescent="0.2">
      <c r="B52" s="20" t="s">
        <v>129</v>
      </c>
      <c r="C52" s="13" t="s">
        <v>130</v>
      </c>
      <c r="D52" s="13" t="s">
        <v>131</v>
      </c>
      <c r="E52" s="39">
        <v>100000</v>
      </c>
      <c r="F52" s="39">
        <v>100000</v>
      </c>
      <c r="G52" s="39">
        <f t="shared" si="7"/>
        <v>0</v>
      </c>
      <c r="H52" s="14">
        <f t="shared" si="4"/>
        <v>0</v>
      </c>
      <c r="I52" s="14"/>
      <c r="J52" s="14"/>
      <c r="K52" s="39">
        <f t="shared" si="8"/>
        <v>100000</v>
      </c>
    </row>
    <row r="53" spans="2:11" ht="45" outlineLevel="1" x14ac:dyDescent="0.2">
      <c r="B53" s="20" t="s">
        <v>132</v>
      </c>
      <c r="C53" s="13" t="s">
        <v>133</v>
      </c>
      <c r="D53" s="13" t="s">
        <v>134</v>
      </c>
      <c r="E53" s="39">
        <v>635000</v>
      </c>
      <c r="F53" s="39">
        <v>635000</v>
      </c>
      <c r="G53" s="39">
        <f>+E53-F53</f>
        <v>0</v>
      </c>
      <c r="H53" s="14">
        <f t="shared" si="4"/>
        <v>0</v>
      </c>
      <c r="I53" s="14"/>
      <c r="J53" s="14"/>
      <c r="K53" s="39">
        <f t="shared" si="8"/>
        <v>635000</v>
      </c>
    </row>
    <row r="54" spans="2:11" ht="45" outlineLevel="1" x14ac:dyDescent="0.2">
      <c r="B54" s="20" t="s">
        <v>135</v>
      </c>
      <c r="C54" s="13" t="s">
        <v>136</v>
      </c>
      <c r="D54" s="13" t="s">
        <v>137</v>
      </c>
      <c r="E54" s="39">
        <v>670000</v>
      </c>
      <c r="F54" s="39">
        <v>670000</v>
      </c>
      <c r="G54" s="39">
        <f t="shared" si="7"/>
        <v>0</v>
      </c>
      <c r="H54" s="14">
        <f t="shared" si="4"/>
        <v>0</v>
      </c>
      <c r="I54" s="14"/>
      <c r="J54" s="14"/>
      <c r="K54" s="39">
        <f t="shared" si="8"/>
        <v>670000</v>
      </c>
    </row>
    <row r="55" spans="2:11" ht="22.5" outlineLevel="1" x14ac:dyDescent="0.2">
      <c r="B55" s="20" t="s">
        <v>138</v>
      </c>
      <c r="C55" s="13" t="s">
        <v>139</v>
      </c>
      <c r="D55" s="13" t="s">
        <v>140</v>
      </c>
      <c r="E55" s="39">
        <v>100000</v>
      </c>
      <c r="F55" s="39">
        <v>100000</v>
      </c>
      <c r="G55" s="39">
        <f t="shared" si="7"/>
        <v>0</v>
      </c>
      <c r="H55" s="14">
        <f t="shared" si="4"/>
        <v>0</v>
      </c>
      <c r="I55" s="14"/>
      <c r="J55" s="14"/>
      <c r="K55" s="39">
        <f t="shared" si="8"/>
        <v>100000</v>
      </c>
    </row>
    <row r="56" spans="2:11" ht="19.5" customHeight="1" x14ac:dyDescent="0.2">
      <c r="B56" s="15" t="s">
        <v>141</v>
      </c>
      <c r="C56" s="16" t="s">
        <v>142</v>
      </c>
      <c r="D56" s="22"/>
      <c r="E56" s="40">
        <f>SUM(E57:E58)</f>
        <v>2910000</v>
      </c>
      <c r="F56" s="40">
        <f>SUM(F57:F58)</f>
        <v>1000000</v>
      </c>
      <c r="G56" s="40">
        <f>SUM(G57:G58)</f>
        <v>1910000</v>
      </c>
      <c r="H56" s="17">
        <f t="shared" si="4"/>
        <v>1.9100000000000001</v>
      </c>
      <c r="I56" s="17"/>
      <c r="J56" s="17"/>
      <c r="K56" s="40">
        <f>SUM(K57:K58)</f>
        <v>2910000</v>
      </c>
    </row>
    <row r="57" spans="2:11" ht="45" outlineLevel="1" x14ac:dyDescent="0.2">
      <c r="B57" s="18" t="s">
        <v>143</v>
      </c>
      <c r="C57" s="13" t="s">
        <v>144</v>
      </c>
      <c r="D57" s="13" t="s">
        <v>145</v>
      </c>
      <c r="E57" s="39"/>
      <c r="F57" s="39">
        <v>1000000</v>
      </c>
      <c r="G57" s="39">
        <f t="shared" ref="G57:G58" si="9">+E57-F57</f>
        <v>-1000000</v>
      </c>
      <c r="H57" s="14">
        <f t="shared" si="4"/>
        <v>-1</v>
      </c>
      <c r="I57" s="14"/>
      <c r="J57" s="14"/>
      <c r="K57" s="39">
        <f t="shared" ref="K57:K58" si="10">+E57</f>
        <v>0</v>
      </c>
    </row>
    <row r="58" spans="2:11" ht="39" customHeight="1" outlineLevel="1" x14ac:dyDescent="0.2">
      <c r="B58" s="20" t="s">
        <v>146</v>
      </c>
      <c r="C58" s="13" t="s">
        <v>147</v>
      </c>
      <c r="D58" s="13" t="s">
        <v>148</v>
      </c>
      <c r="E58" s="39">
        <v>2910000</v>
      </c>
      <c r="F58" s="39">
        <v>0</v>
      </c>
      <c r="G58" s="39">
        <f t="shared" si="9"/>
        <v>2910000</v>
      </c>
      <c r="H58" s="14">
        <v>1</v>
      </c>
      <c r="I58" s="14"/>
      <c r="J58" s="14"/>
      <c r="K58" s="39">
        <f t="shared" si="10"/>
        <v>2910000</v>
      </c>
    </row>
    <row r="59" spans="2:11" ht="19.5" customHeight="1" x14ac:dyDescent="0.2">
      <c r="B59" s="15">
        <v>6</v>
      </c>
      <c r="C59" s="16" t="s">
        <v>149</v>
      </c>
      <c r="D59" s="16"/>
      <c r="E59" s="40">
        <f t="shared" ref="E59" si="11">SUM(E60:E65)</f>
        <v>29295205.98</v>
      </c>
      <c r="F59" s="40">
        <f>SUM(F60:F65)</f>
        <v>24295205.98</v>
      </c>
      <c r="G59" s="40">
        <f t="shared" ref="G59" si="12">SUM(G60:G65)</f>
        <v>5000000</v>
      </c>
      <c r="H59" s="17">
        <f t="shared" ref="H59:H67" si="13">+E59/F59-1</f>
        <v>0.20580191845733009</v>
      </c>
      <c r="I59" s="17"/>
      <c r="J59" s="17"/>
      <c r="K59" s="40">
        <f>SUM(K60:K65)</f>
        <v>29295205.98</v>
      </c>
    </row>
    <row r="60" spans="2:11" ht="33.75" outlineLevel="1" x14ac:dyDescent="0.2">
      <c r="B60" s="20" t="s">
        <v>150</v>
      </c>
      <c r="C60" s="13" t="s">
        <v>151</v>
      </c>
      <c r="D60" s="13" t="s">
        <v>152</v>
      </c>
      <c r="E60" s="39">
        <v>1595205.98</v>
      </c>
      <c r="F60" s="39">
        <v>1595205.98</v>
      </c>
      <c r="G60" s="39">
        <f>+E60-F60</f>
        <v>0</v>
      </c>
      <c r="H60" s="14">
        <f t="shared" si="13"/>
        <v>0</v>
      </c>
      <c r="I60" s="14"/>
      <c r="J60" s="14"/>
      <c r="K60" s="39">
        <f>+E60</f>
        <v>1595205.98</v>
      </c>
    </row>
    <row r="61" spans="2:11" ht="56.25" outlineLevel="1" x14ac:dyDescent="0.2">
      <c r="B61" s="20" t="s">
        <v>153</v>
      </c>
      <c r="C61" s="13" t="s">
        <v>154</v>
      </c>
      <c r="D61" s="13" t="s">
        <v>155</v>
      </c>
      <c r="E61" s="39">
        <v>1700000</v>
      </c>
      <c r="F61" s="39">
        <v>1700000</v>
      </c>
      <c r="G61" s="39">
        <f t="shared" ref="G61:G65" si="14">+E61-F61</f>
        <v>0</v>
      </c>
      <c r="H61" s="14">
        <f t="shared" si="13"/>
        <v>0</v>
      </c>
      <c r="I61" s="14"/>
      <c r="J61" s="14"/>
      <c r="K61" s="39">
        <f t="shared" ref="K61:K63" si="15">+E61</f>
        <v>1700000</v>
      </c>
    </row>
    <row r="62" spans="2:11" ht="45" outlineLevel="1" x14ac:dyDescent="0.2">
      <c r="B62" s="20" t="s">
        <v>156</v>
      </c>
      <c r="C62" s="13" t="s">
        <v>157</v>
      </c>
      <c r="D62" s="13" t="s">
        <v>158</v>
      </c>
      <c r="E62" s="39">
        <v>10000000</v>
      </c>
      <c r="F62" s="39">
        <v>5000000</v>
      </c>
      <c r="G62" s="39">
        <f t="shared" si="14"/>
        <v>5000000</v>
      </c>
      <c r="H62" s="14">
        <f t="shared" si="13"/>
        <v>1</v>
      </c>
      <c r="I62" s="14"/>
      <c r="J62" s="14"/>
      <c r="K62" s="39">
        <f t="shared" si="15"/>
        <v>10000000</v>
      </c>
    </row>
    <row r="63" spans="2:11" ht="22.5" outlineLevel="1" x14ac:dyDescent="0.2">
      <c r="B63" s="20" t="s">
        <v>159</v>
      </c>
      <c r="C63" s="13" t="s">
        <v>160</v>
      </c>
      <c r="D63" s="13" t="s">
        <v>161</v>
      </c>
      <c r="E63" s="39">
        <v>16000000</v>
      </c>
      <c r="F63" s="39">
        <v>16000000</v>
      </c>
      <c r="G63" s="39">
        <f t="shared" si="14"/>
        <v>0</v>
      </c>
      <c r="H63" s="14">
        <f t="shared" si="13"/>
        <v>0</v>
      </c>
      <c r="I63" s="14"/>
      <c r="J63" s="14"/>
      <c r="K63" s="39">
        <f t="shared" si="15"/>
        <v>16000000</v>
      </c>
    </row>
    <row r="64" spans="2:11" ht="78.75" hidden="1" customHeight="1" outlineLevel="1" x14ac:dyDescent="0.2">
      <c r="B64" s="20" t="s">
        <v>162</v>
      </c>
      <c r="C64" s="13" t="s">
        <v>163</v>
      </c>
      <c r="D64" s="13" t="s">
        <v>164</v>
      </c>
      <c r="E64" s="39"/>
      <c r="F64" s="39"/>
      <c r="G64" s="39">
        <f t="shared" si="14"/>
        <v>0</v>
      </c>
      <c r="H64" s="14">
        <v>0</v>
      </c>
      <c r="I64" s="14"/>
      <c r="J64" s="14"/>
      <c r="K64" s="39"/>
    </row>
    <row r="65" spans="2:11" ht="57" hidden="1" customHeight="1" outlineLevel="1" x14ac:dyDescent="0.2">
      <c r="B65" s="32" t="s">
        <v>165</v>
      </c>
      <c r="C65" s="33" t="s">
        <v>166</v>
      </c>
      <c r="D65" s="33" t="s">
        <v>167</v>
      </c>
      <c r="E65" s="42"/>
      <c r="F65" s="42"/>
      <c r="G65" s="42">
        <f t="shared" si="14"/>
        <v>0</v>
      </c>
      <c r="H65" s="34">
        <v>0</v>
      </c>
      <c r="I65" s="34"/>
      <c r="J65" s="34"/>
      <c r="K65" s="42"/>
    </row>
    <row r="66" spans="2:11" ht="19.5" customHeight="1" outlineLevel="1" x14ac:dyDescent="0.2">
      <c r="B66" s="9">
        <v>9</v>
      </c>
      <c r="C66" s="10" t="s">
        <v>181</v>
      </c>
      <c r="D66" s="10"/>
      <c r="E66" s="38">
        <f>SUM(E67)</f>
        <v>0</v>
      </c>
      <c r="F66" s="38">
        <f>SUM(F67)</f>
        <v>426588.58</v>
      </c>
      <c r="G66" s="38">
        <f>SUM(G67)</f>
        <v>-426588.58</v>
      </c>
      <c r="H66" s="11">
        <f t="shared" si="13"/>
        <v>-1</v>
      </c>
      <c r="I66" s="11"/>
      <c r="J66" s="11"/>
      <c r="K66" s="38">
        <f>SUM(K67)</f>
        <v>0</v>
      </c>
    </row>
    <row r="67" spans="2:11" ht="45" outlineLevel="1" x14ac:dyDescent="0.2">
      <c r="B67" s="35" t="s">
        <v>182</v>
      </c>
      <c r="C67" s="36" t="s">
        <v>183</v>
      </c>
      <c r="D67" s="36" t="s">
        <v>184</v>
      </c>
      <c r="E67" s="43"/>
      <c r="F67" s="43">
        <v>426588.58</v>
      </c>
      <c r="G67" s="43">
        <f t="shared" ref="G67" si="16">+E67-F67</f>
        <v>-426588.58</v>
      </c>
      <c r="H67" s="37">
        <f t="shared" si="13"/>
        <v>-1</v>
      </c>
      <c r="I67" s="37"/>
      <c r="J67" s="37"/>
      <c r="K67" s="43">
        <f>+E67</f>
        <v>0</v>
      </c>
    </row>
    <row r="68" spans="2:11" x14ac:dyDescent="0.2">
      <c r="B68" s="15"/>
      <c r="C68" s="16" t="s">
        <v>169</v>
      </c>
      <c r="D68" s="16"/>
      <c r="E68" s="40">
        <f>+E6+E25+E44+E56+E59+E66</f>
        <v>1562942018.8799996</v>
      </c>
      <c r="F68" s="40">
        <f>+F6+F25+F44+F56+F59+F66</f>
        <v>1550948334.4399998</v>
      </c>
      <c r="G68" s="40">
        <f>+G6+G25+G44+G56+G59+G67</f>
        <v>11993684.440000011</v>
      </c>
      <c r="H68" s="17">
        <f>+E68/F68-1</f>
        <v>7.7331295786395859E-3</v>
      </c>
      <c r="I68" s="17"/>
      <c r="J68" s="17"/>
      <c r="K68" s="40">
        <f>+K6+K25+K44+K56+K59+K66</f>
        <v>1562942018.8799996</v>
      </c>
    </row>
    <row r="70" spans="2:11" x14ac:dyDescent="0.2">
      <c r="C70" s="30" t="s">
        <v>168</v>
      </c>
      <c r="E70" s="25"/>
      <c r="F70" s="25"/>
      <c r="G70" s="25"/>
      <c r="H70" s="26"/>
      <c r="I70" s="26"/>
      <c r="J70" s="26"/>
      <c r="K70" s="25"/>
    </row>
    <row r="71" spans="2:11" x14ac:dyDescent="0.2">
      <c r="C71" s="31"/>
      <c r="E71" s="27"/>
      <c r="F71" s="27"/>
      <c r="G71" s="27"/>
      <c r="H71" s="28"/>
      <c r="I71" s="28"/>
      <c r="J71" s="28"/>
      <c r="K71" s="27"/>
    </row>
    <row r="73" spans="2:11" x14ac:dyDescent="0.2">
      <c r="C73" s="24" t="s">
        <v>188</v>
      </c>
      <c r="E73" s="27"/>
      <c r="F73" s="27"/>
      <c r="G73" s="27"/>
      <c r="K73" s="27"/>
    </row>
    <row r="75" spans="2:11" x14ac:dyDescent="0.2">
      <c r="E75" s="27"/>
      <c r="F75" s="27"/>
      <c r="G75" s="27"/>
      <c r="H75" s="28"/>
      <c r="I75" s="28"/>
      <c r="J75" s="28"/>
      <c r="K75" s="27"/>
    </row>
    <row r="77" spans="2:11" x14ac:dyDescent="0.2">
      <c r="H77" s="29"/>
      <c r="I77" s="29"/>
      <c r="J77" s="29"/>
    </row>
    <row r="78" spans="2:11" x14ac:dyDescent="0.2">
      <c r="E78" s="25"/>
      <c r="F78" s="25"/>
      <c r="G78" s="25"/>
      <c r="H78" s="26"/>
      <c r="I78" s="26"/>
      <c r="J78" s="26"/>
      <c r="K78" s="25"/>
    </row>
  </sheetData>
  <sheetProtection algorithmName="SHA-512" hashValue="tGwBYE2aCXteD6XiCowFEdHHPMF+cV0eqoZmRGvxKPDY2+9g/3pjD1nJdL6psS7WUoreQ+wkXWjRiN4fz4NWOw==" saltValue="1YCS9TbojxR13rCIkiiKRg==" spinCount="100000" sheet="1" objects="1" scenarios="1" formatCells="0" formatColumns="0"/>
  <autoFilter ref="B5:H65"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6:H67 K66:K67" xr:uid="{4523211A-2FE6-4051-B1BF-C63565AC4267}"/>
  </dataValidations>
  <printOptions horizontalCentered="1"/>
  <pageMargins left="0.47244094488188981" right="0.27559055118110237" top="0.15748031496062992" bottom="0.43307086614173229" header="0" footer="0"/>
  <pageSetup scale="55" firstPageNumber="54" fitToHeight="0" orientation="portrait" useFirstPageNumber="1" r:id="rId1"/>
  <headerFooter alignWithMargins="0">
    <oddFooter>&amp;R&amp;12 &amp;P</oddFooter>
  </headerFooter>
  <ignoredErrors>
    <ignoredError sqref="E69:F70" formulaRange="1"/>
    <ignoredError sqref="G61:G65 G57 G69:G70" formula="1" formulaRange="1"/>
    <ignoredError sqref="H25 H44 H56 H59:H60 H68:H70" evalError="1" formula="1" formulaRange="1"/>
    <ignoredError sqref="H6 H71:H72" evalError="1"/>
    <ignoredError sqref="B56 B6" numberStoredAsText="1"/>
    <ignoredError sqref="G56 G59 G25 G4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2022</vt:lpstr>
      <vt:lpstr>'PRESUPUESTO 2022'!Área_de_impresión</vt:lpstr>
      <vt:lpstr>'PRESUPUESTO 2022'!Títulos_a_imprimir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AGUILAR CHAVARRIA CARLOS</cp:lastModifiedBy>
  <dcterms:created xsi:type="dcterms:W3CDTF">2020-07-21T18:06:29Z</dcterms:created>
  <dcterms:modified xsi:type="dcterms:W3CDTF">2021-09-03T17:28:16Z</dcterms:modified>
</cp:coreProperties>
</file>