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xr:revisionPtr revIDLastSave="0" documentId="8_{F34BF8FA-4F09-4594-B355-986C0996072B}" xr6:coauthVersionLast="36" xr6:coauthVersionMax="36" xr10:uidLastSave="{00000000-0000-0000-0000-000000000000}"/>
  <bookViews>
    <workbookView xWindow="0" yWindow="0" windowWidth="28800" windowHeight="14237" xr2:uid="{00000000-000D-0000-FFFF-FFFF00000000}"/>
  </bookViews>
  <sheets>
    <sheet name="C-3" sheetId="1" r:id="rId1"/>
  </sheets>
  <externalReferences>
    <externalReference r:id="rId2"/>
  </externalReferences>
  <definedNames>
    <definedName name="b" localSheetId="0">#REF!</definedName>
    <definedName name="b">#REF!</definedName>
    <definedName name="base" localSheetId="0">#REF!</definedName>
    <definedName name="base">#REF!</definedName>
    <definedName name="can" localSheetId="0">#REF!</definedName>
    <definedName name="can">#REF!</definedName>
    <definedName name="cha" localSheetId="0">#REF!</definedName>
    <definedName name="cha">#REF!</definedName>
    <definedName name="deg" localSheetId="0">#REF!</definedName>
    <definedName name="deg">#REF!</definedName>
    <definedName name="dm" localSheetId="0">#REF!</definedName>
    <definedName name="dm">#REF!</definedName>
    <definedName name="ecu" localSheetId="0">#REF!</definedName>
    <definedName name="ecu">#REF!</definedName>
    <definedName name="fb" localSheetId="0">#REF!</definedName>
    <definedName name="fb">#REF!</definedName>
    <definedName name="ff" localSheetId="0">#REF!</definedName>
    <definedName name="ff">#REF!</definedName>
    <definedName name="fh" localSheetId="0">#REF!</definedName>
    <definedName name="fh">#REF!</definedName>
    <definedName name="fs" localSheetId="0">#REF!</definedName>
    <definedName name="fs">#REF!</definedName>
    <definedName name="l_" localSheetId="0">#REF!</definedName>
    <definedName name="l_">#REF!</definedName>
    <definedName name="le" localSheetId="0">#REF!</definedName>
    <definedName name="le">#REF!</definedName>
    <definedName name="mon" localSheetId="0">#REF!</definedName>
    <definedName name="mon">#REF!</definedName>
    <definedName name="p" localSheetId="0">#REF!</definedName>
    <definedName name="p">#REF!</definedName>
    <definedName name="pe" localSheetId="0">#REF!</definedName>
    <definedName name="pe">#REF!</definedName>
    <definedName name="Pres" localSheetId="0">#REF!</definedName>
    <definedName name="Pres">#REF!</definedName>
    <definedName name="Presupuesto" localSheetId="0">#REF!</definedName>
    <definedName name="Presupuesto">#REF!</definedName>
    <definedName name="_xlnm.Print_Titles" localSheetId="0">'C-3'!$A$6:$IV$6</definedName>
    <definedName name="pro" localSheetId="0">#REF!</definedName>
    <definedName name="pro">#REF!</definedName>
    <definedName name="supen5" localSheetId="0">#REF!</definedName>
    <definedName name="supen5">#REF!</definedName>
    <definedName name="tc" localSheetId="0">#REF!</definedName>
    <definedName name="tc">#REF!</definedName>
    <definedName name="todo1" localSheetId="0">#REF!</definedName>
    <definedName name="todo1">#REF!</definedName>
    <definedName name="todo2" localSheetId="0">#REF!</definedName>
    <definedName name="todo2">#REF!</definedName>
    <definedName name="todo3" localSheetId="0">#REF!</definedName>
    <definedName name="todo3">#REF!</definedName>
    <definedName name="todo4" localSheetId="0">#REF!</definedName>
    <definedName name="todo4">#REF!</definedName>
    <definedName name="todo5" localSheetId="0">#REF!</definedName>
    <definedName name="todo5">#REF!</definedName>
    <definedName name="todo6" localSheetId="0">#REF!</definedName>
    <definedName name="todo6">#REF!</definedName>
    <definedName name="wrn.Ejecución." localSheetId="0" hidden="1">{"Cuadro 1",#N/A,FALSE,"Cuadro Nº1";"Cuadro 2",#N/A,FALSE,"Cuadro Nº2";"cuadro 3",#N/A,FALSE,"Cuadro Nº3";"Cuadro 4",#N/A,FALSE,"Cuadro Nº4";"Cuadro 5",#N/A,FALSE,"Cuadro Nº5";"Cuadro 6",#N/A,FALSE,"Cuadro Nº6"}</definedName>
    <definedName name="wrn.Ejecución." hidden="1">{"Cuadro 1",#N/A,FALSE,"Cuadro Nº1";"Cuadro 2",#N/A,FALSE,"Cuadro Nº2";"cuadro 3",#N/A,FALSE,"Cuadro Nº3";"Cuadro 4",#N/A,FALSE,"Cuadro Nº4";"Cuadro 5",#N/A,FALSE,"Cuadro Nº5";"Cuadro 6",#N/A,FALSE,"Cuadro Nº6"}</definedName>
    <definedName name="y" localSheetId="0">#REF!</definedName>
    <definedName name="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3" i="1" l="1"/>
  <c r="D132" i="1" s="1"/>
  <c r="F131" i="1" s="1"/>
  <c r="D129" i="1"/>
  <c r="D128" i="1"/>
  <c r="E127" i="1" s="1"/>
  <c r="D126" i="1"/>
  <c r="E125" i="1"/>
  <c r="D124" i="1"/>
  <c r="D123" i="1"/>
  <c r="E122" i="1" s="1"/>
  <c r="D121" i="1"/>
  <c r="D120" i="1"/>
  <c r="E119" i="1"/>
  <c r="D116" i="1"/>
  <c r="D115" i="1"/>
  <c r="E114" i="1"/>
  <c r="D113" i="1"/>
  <c r="D112" i="1"/>
  <c r="D111" i="1"/>
  <c r="D110" i="1"/>
  <c r="D109" i="1"/>
  <c r="D108" i="1"/>
  <c r="E107" i="1" s="1"/>
  <c r="F106" i="1" s="1"/>
  <c r="D104" i="1"/>
  <c r="D103" i="1"/>
  <c r="D102" i="1"/>
  <c r="D101" i="1"/>
  <c r="D100" i="1"/>
  <c r="D99" i="1"/>
  <c r="D98" i="1"/>
  <c r="D97" i="1"/>
  <c r="E96" i="1" s="1"/>
  <c r="D95" i="1"/>
  <c r="D94" i="1"/>
  <c r="E93" i="1" s="1"/>
  <c r="D92" i="1"/>
  <c r="D91" i="1"/>
  <c r="D90" i="1"/>
  <c r="D89" i="1"/>
  <c r="E87" i="1" s="1"/>
  <c r="D88" i="1"/>
  <c r="D86" i="1"/>
  <c r="E85" i="1" s="1"/>
  <c r="D84" i="1"/>
  <c r="D83" i="1"/>
  <c r="D82" i="1"/>
  <c r="D81" i="1"/>
  <c r="E80" i="1" s="1"/>
  <c r="F79" i="1" s="1"/>
  <c r="D77" i="1"/>
  <c r="E76" i="1" s="1"/>
  <c r="D75" i="1"/>
  <c r="E74" i="1"/>
  <c r="D73" i="1"/>
  <c r="D72" i="1"/>
  <c r="D71" i="1"/>
  <c r="D70" i="1"/>
  <c r="D69" i="1"/>
  <c r="E68" i="1" s="1"/>
  <c r="D67" i="1"/>
  <c r="D66" i="1"/>
  <c r="D65" i="1"/>
  <c r="E64" i="1" s="1"/>
  <c r="D63" i="1"/>
  <c r="E62" i="1"/>
  <c r="D61" i="1"/>
  <c r="D60" i="1"/>
  <c r="D59" i="1"/>
  <c r="D58" i="1"/>
  <c r="E57" i="1"/>
  <c r="D56" i="1"/>
  <c r="D55" i="1"/>
  <c r="D54" i="1"/>
  <c r="D53" i="1"/>
  <c r="D52" i="1"/>
  <c r="E50" i="1" s="1"/>
  <c r="D51" i="1"/>
  <c r="D49" i="1"/>
  <c r="D48" i="1"/>
  <c r="D47" i="1"/>
  <c r="D46" i="1"/>
  <c r="E45" i="1"/>
  <c r="D44" i="1"/>
  <c r="D43" i="1"/>
  <c r="D42" i="1"/>
  <c r="D41" i="1"/>
  <c r="D40" i="1"/>
  <c r="E39" i="1" s="1"/>
  <c r="D38" i="1"/>
  <c r="D37" i="1"/>
  <c r="D36" i="1"/>
  <c r="E35" i="1" s="1"/>
  <c r="F34" i="1" s="1"/>
  <c r="D32" i="1"/>
  <c r="E31" i="1" s="1"/>
  <c r="D30" i="1"/>
  <c r="D29" i="1"/>
  <c r="D28" i="1"/>
  <c r="D27" i="1"/>
  <c r="E26" i="1" s="1"/>
  <c r="D25" i="1"/>
  <c r="D24" i="1"/>
  <c r="D23" i="1"/>
  <c r="D22" i="1"/>
  <c r="D21" i="1"/>
  <c r="E20" i="1"/>
  <c r="D19" i="1"/>
  <c r="D18" i="1"/>
  <c r="D17" i="1"/>
  <c r="D16" i="1"/>
  <c r="D15" i="1"/>
  <c r="E14" i="1" s="1"/>
  <c r="D13" i="1"/>
  <c r="D12" i="1"/>
  <c r="E11" i="1" s="1"/>
  <c r="D10" i="1"/>
  <c r="D9" i="1"/>
  <c r="E8" i="1"/>
  <c r="F118" i="1" l="1"/>
  <c r="F7" i="1"/>
  <c r="F135" i="1" s="1"/>
</calcChain>
</file>

<file path=xl/sharedStrings.xml><?xml version="1.0" encoding="utf-8"?>
<sst xmlns="http://schemas.openxmlformats.org/spreadsheetml/2006/main" count="248" uniqueCount="248">
  <si>
    <t>Cuadro # 3</t>
  </si>
  <si>
    <t>Presupuesto detallado de egresos para el año 2019</t>
  </si>
  <si>
    <t>(colones)</t>
  </si>
  <si>
    <t>CÓDIGO</t>
  </si>
  <si>
    <t>OBJETO DEL GASTO</t>
  </si>
  <si>
    <t>DETALLE</t>
  </si>
  <si>
    <t>SUBCUENTA</t>
  </si>
  <si>
    <t>CUENTA</t>
  </si>
  <si>
    <t xml:space="preserve">REMUNERACIONES </t>
  </si>
  <si>
    <t>0.01</t>
  </si>
  <si>
    <t xml:space="preserve">REMUNERACIONES BÁSICAS </t>
  </si>
  <si>
    <t>0.01.01</t>
  </si>
  <si>
    <t xml:space="preserve">Sueldos para cargos fijos </t>
  </si>
  <si>
    <t>0.01.03</t>
  </si>
  <si>
    <t>Servicios Especiales</t>
  </si>
  <si>
    <t>0.02</t>
  </si>
  <si>
    <t xml:space="preserve">REMUNERACIONES EVENTUALES </t>
  </si>
  <si>
    <t>0.02.01</t>
  </si>
  <si>
    <t xml:space="preserve">Tiempo extraordinario </t>
  </si>
  <si>
    <t>0.02.02</t>
  </si>
  <si>
    <t>Recargo de funciones</t>
  </si>
  <si>
    <t>0.03</t>
  </si>
  <si>
    <t>INCENTIVOS SALARIALES</t>
  </si>
  <si>
    <t xml:space="preserve">0.03.01 </t>
  </si>
  <si>
    <t>Retribución por años servidos</t>
  </si>
  <si>
    <t xml:space="preserve">0.03.02  </t>
  </si>
  <si>
    <t>Restricción al ejercicio liberal de la profesión</t>
  </si>
  <si>
    <t xml:space="preserve">0.03.03  </t>
  </si>
  <si>
    <t>Decimotercer mes</t>
  </si>
  <si>
    <t xml:space="preserve">0.03.04  </t>
  </si>
  <si>
    <t>Salario escolar</t>
  </si>
  <si>
    <t xml:space="preserve">0.03.99  </t>
  </si>
  <si>
    <t>Otros incentivos salariales</t>
  </si>
  <si>
    <t>0.04</t>
  </si>
  <si>
    <t xml:space="preserve">CONTRIBUCIONES PATRONALES AL DESARROLLO Y LA SEGURIDAD SOCIAL </t>
  </si>
  <si>
    <t>0.04.01</t>
  </si>
  <si>
    <r>
      <t xml:space="preserve">Contribución Patronal al Seguro de Salud de la CCSS, </t>
    </r>
    <r>
      <rPr>
        <b/>
        <sz val="11"/>
        <rFont val="Arial"/>
        <family val="2"/>
      </rPr>
      <t>(9.25%)</t>
    </r>
  </si>
  <si>
    <t xml:space="preserve">0.04.02 </t>
  </si>
  <si>
    <t xml:space="preserve">Contribución Patronal al Instituto Mixto de Ayuda Social </t>
  </si>
  <si>
    <t xml:space="preserve">0.04.03  </t>
  </si>
  <si>
    <t>Contribución Patronal al Instituto Nacional de Aprendizaje</t>
  </si>
  <si>
    <t xml:space="preserve">0.04.04 </t>
  </si>
  <si>
    <t xml:space="preserve">Contribución Patronal al Fondo de Desarrollo Social y Asignaciones Familiares </t>
  </si>
  <si>
    <t>0.04.05</t>
  </si>
  <si>
    <t>Contribución Patronal al Banco Popular y de Desarrollo Comunal</t>
  </si>
  <si>
    <t>0.05</t>
  </si>
  <si>
    <t>CONTRIBUCIONES PATRONALES A FONDOS DE PENSIONES  Y OTROS FONDOS DE CAPITALIZACIÓN</t>
  </si>
  <si>
    <t xml:space="preserve">0.05.01 </t>
  </si>
  <si>
    <r>
      <t xml:space="preserve">Contribución Patronal al Seguro de Pensiones de la CCSS, </t>
    </r>
    <r>
      <rPr>
        <b/>
        <sz val="11"/>
        <rFont val="Arial"/>
        <family val="2"/>
      </rPr>
      <t>(4,75%)</t>
    </r>
  </si>
  <si>
    <t>0.05.02</t>
  </si>
  <si>
    <t xml:space="preserve">Aporte Patronal al Régimen Obligatorio de Pensiones Complementarias </t>
  </si>
  <si>
    <t>0.05.03</t>
  </si>
  <si>
    <t xml:space="preserve">Aporte Patronal al Fondo de Capitalización Laboral  </t>
  </si>
  <si>
    <t>0.05.05</t>
  </si>
  <si>
    <r>
      <t xml:space="preserve">Contribución Patronal a fondos administrados por entes privados, </t>
    </r>
    <r>
      <rPr>
        <b/>
        <sz val="11"/>
        <rFont val="Arial"/>
        <family val="2"/>
      </rPr>
      <t>(5,33%)</t>
    </r>
  </si>
  <si>
    <t>0.99</t>
  </si>
  <si>
    <t>REMUNERACIONES DIVERSAS</t>
  </si>
  <si>
    <t xml:space="preserve"> </t>
  </si>
  <si>
    <t>0.99.99</t>
  </si>
  <si>
    <t xml:space="preserve">Otras remuneraciones </t>
  </si>
  <si>
    <t xml:space="preserve">SERVICIOS </t>
  </si>
  <si>
    <t>1.01</t>
  </si>
  <si>
    <t>ALQUILERES</t>
  </si>
  <si>
    <t>1.01.01</t>
  </si>
  <si>
    <t xml:space="preserve">Alquiler de edificios, locales y terrenos </t>
  </si>
  <si>
    <t>1.01.02</t>
  </si>
  <si>
    <t>Alquiler de maquinaria, equipo y mobiliario</t>
  </si>
  <si>
    <t>1.01.99</t>
  </si>
  <si>
    <t>Otros Alquileres</t>
  </si>
  <si>
    <t>1.02</t>
  </si>
  <si>
    <t>SERVICIOS BÁSICOS</t>
  </si>
  <si>
    <t>1.02.01</t>
  </si>
  <si>
    <t>Servicio de agua y alcantarillado</t>
  </si>
  <si>
    <t xml:space="preserve">1.02.02 </t>
  </si>
  <si>
    <t>Servicio de energía eléctrica</t>
  </si>
  <si>
    <t>1.02.03</t>
  </si>
  <si>
    <t>Servicio de correo</t>
  </si>
  <si>
    <t>1.02.04</t>
  </si>
  <si>
    <t>Servicio de telecomunicaciones</t>
  </si>
  <si>
    <t>1.02.99</t>
  </si>
  <si>
    <t>Otros servicios básicos</t>
  </si>
  <si>
    <t>1.03</t>
  </si>
  <si>
    <t>SERVICIOS COMERCIALES Y FINANCIEROS</t>
  </si>
  <si>
    <t>1.03.01</t>
  </si>
  <si>
    <t xml:space="preserve">Información </t>
  </si>
  <si>
    <t>1.03.03</t>
  </si>
  <si>
    <t>Impresión, encuadernación y otros</t>
  </si>
  <si>
    <t>1.03.04</t>
  </si>
  <si>
    <t>Transporte de bienes</t>
  </si>
  <si>
    <t>1.03.07</t>
  </si>
  <si>
    <t>Servicios de transferencia electrónica de información</t>
  </si>
  <si>
    <t>1.04</t>
  </si>
  <si>
    <t>SERVICIOS DE GESTIÓN Y APOYO</t>
  </si>
  <si>
    <t>1.04.01</t>
  </si>
  <si>
    <t>Servicios de Ciencias de la Salud</t>
  </si>
  <si>
    <t>1.04.02</t>
  </si>
  <si>
    <t>Servicios Jurídicos</t>
  </si>
  <si>
    <t>1.04.04</t>
  </si>
  <si>
    <t>Servicios en ciencias económicas y sociales (Consultorías)</t>
  </si>
  <si>
    <t>1.04.05</t>
  </si>
  <si>
    <t>Servicios informáticos</t>
  </si>
  <si>
    <t>1.04.06</t>
  </si>
  <si>
    <t>Servicios generales</t>
  </si>
  <si>
    <t>1.04.99</t>
  </si>
  <si>
    <t>Otros servicios de gestión y apoyo</t>
  </si>
  <si>
    <t>1.05</t>
  </si>
  <si>
    <t>GASTOS DE VIAJE Y DE TRANSPORTE</t>
  </si>
  <si>
    <t>1.05.01</t>
  </si>
  <si>
    <t>Transporte dentro del país</t>
  </si>
  <si>
    <t>1.05.02</t>
  </si>
  <si>
    <t>Viáticos dentro del país</t>
  </si>
  <si>
    <t>1.05.03</t>
  </si>
  <si>
    <t>Transporte en el exterior</t>
  </si>
  <si>
    <t>1.05.04</t>
  </si>
  <si>
    <t>Viáticos en el exterior</t>
  </si>
  <si>
    <t>1.06</t>
  </si>
  <si>
    <t>SEGUROS, REASEGUROS Y OTRAS OBLIGACIONES</t>
  </si>
  <si>
    <t>1.06.01</t>
  </si>
  <si>
    <t>Seguros</t>
  </si>
  <si>
    <t>1.07</t>
  </si>
  <si>
    <t>CAPACITACIÓN Y PROTOCOLO</t>
  </si>
  <si>
    <t>1.07.01</t>
  </si>
  <si>
    <t>Actividades de capacitación</t>
  </si>
  <si>
    <t>1.07.02</t>
  </si>
  <si>
    <t xml:space="preserve">Actividades protocolarias y sociales </t>
  </si>
  <si>
    <t>1.07.03</t>
  </si>
  <si>
    <t>Gastos de representación institucional</t>
  </si>
  <si>
    <t>1.08</t>
  </si>
  <si>
    <t>MANTENIMIENTO Y REPARACIÓN</t>
  </si>
  <si>
    <t>1.08.01</t>
  </si>
  <si>
    <t xml:space="preserve">Mantenimiento de edificios y locales </t>
  </si>
  <si>
    <t>1.08.05</t>
  </si>
  <si>
    <t xml:space="preserve">Mantenimiento y reparación de equipo de transporte </t>
  </si>
  <si>
    <t>1.08.06</t>
  </si>
  <si>
    <t xml:space="preserve">Mantenimiento y reparación de equipo de comunicación </t>
  </si>
  <si>
    <t>1.08.07</t>
  </si>
  <si>
    <t xml:space="preserve">Mantenimiento y reparación de equipo y mobiliario de oficina </t>
  </si>
  <si>
    <t>1.08.99</t>
  </si>
  <si>
    <t>Mantenimiento y reparación de otros equipos</t>
  </si>
  <si>
    <t>1.09</t>
  </si>
  <si>
    <t>IMPUESTOS</t>
  </si>
  <si>
    <t>1.09.99</t>
  </si>
  <si>
    <t>Otros Impuestos</t>
  </si>
  <si>
    <t>1.99</t>
  </si>
  <si>
    <t>SERVICIOS DIVERSOS</t>
  </si>
  <si>
    <t>1.99.99</t>
  </si>
  <si>
    <t>Otros servicios no especificados</t>
  </si>
  <si>
    <t xml:space="preserve">MATERIALES Y SUMINISTROS </t>
  </si>
  <si>
    <t>2 .01</t>
  </si>
  <si>
    <t xml:space="preserve">PRODUCTOS QUÍMICOS Y CONEXOS </t>
  </si>
  <si>
    <t>2.01.01</t>
  </si>
  <si>
    <t>Combustibles y lubricantes</t>
  </si>
  <si>
    <t>2.01.02</t>
  </si>
  <si>
    <t>Productos farmacéuticos y medicinales</t>
  </si>
  <si>
    <t>2.01.04</t>
  </si>
  <si>
    <t>Tintas, pinturas y diluyentes</t>
  </si>
  <si>
    <t>2.01.99</t>
  </si>
  <si>
    <t>Otros productos químicos y conexos</t>
  </si>
  <si>
    <t>2.02</t>
  </si>
  <si>
    <t>ALIMENTOS Y PRODUCTOS AGROPECUARIOS</t>
  </si>
  <si>
    <t>2.02.03</t>
  </si>
  <si>
    <t>Alimentos y bebidas</t>
  </si>
  <si>
    <t>2.03</t>
  </si>
  <si>
    <t xml:space="preserve">MATERIALES Y PRODUCTOS DE USO EN LA CONSTRUCCIÓN Y MANTENIMIENTO </t>
  </si>
  <si>
    <t>2.03.01</t>
  </si>
  <si>
    <t xml:space="preserve">Materiales y productos metálicos </t>
  </si>
  <si>
    <t>2.03.02</t>
  </si>
  <si>
    <t>Materiales y productos asfálticos</t>
  </si>
  <si>
    <t>2.03.04</t>
  </si>
  <si>
    <t>Materiales y productos eléctricos, telefónicos y de cómputo</t>
  </si>
  <si>
    <t>2.03.06</t>
  </si>
  <si>
    <t>Materiales y productos de plástico</t>
  </si>
  <si>
    <t>2.03.99</t>
  </si>
  <si>
    <t>Otros materiales de uso en la construcción y mant</t>
  </si>
  <si>
    <t>2.04</t>
  </si>
  <si>
    <t>HERRAMIENTAS, REPUESTOS Y ACCESORIOS</t>
  </si>
  <si>
    <t>2.04.01</t>
  </si>
  <si>
    <t>Herramientas e instrumentos</t>
  </si>
  <si>
    <t>2.04.02</t>
  </si>
  <si>
    <t>Repuestos y accesorios</t>
  </si>
  <si>
    <t>2.99</t>
  </si>
  <si>
    <t>ÚTILES,  MATERIALES Y  SUMINISTROS DIVERSOS</t>
  </si>
  <si>
    <t>2.99.01</t>
  </si>
  <si>
    <t xml:space="preserve">Útiles y materiales de oficina y cómputo </t>
  </si>
  <si>
    <t>2.99.02</t>
  </si>
  <si>
    <t xml:space="preserve">Útiles y materiales médico, hospitalario y de investigación </t>
  </si>
  <si>
    <t>2.99.03</t>
  </si>
  <si>
    <t xml:space="preserve">Productos de papel, cartón e impresos </t>
  </si>
  <si>
    <t>2.99.04</t>
  </si>
  <si>
    <t>Textiles y vestuario</t>
  </si>
  <si>
    <t>2.99.05</t>
  </si>
  <si>
    <t xml:space="preserve">Útiles y materiales de limpieza </t>
  </si>
  <si>
    <t>2.99.06</t>
  </si>
  <si>
    <t>Útiles y materiales de resguardo y seguridad</t>
  </si>
  <si>
    <t>2.99.07</t>
  </si>
  <si>
    <t>Útiles y materiales de cocina y comedor</t>
  </si>
  <si>
    <t>2.99.99</t>
  </si>
  <si>
    <t>Otros útiles, materiales y suministros</t>
  </si>
  <si>
    <t xml:space="preserve">BIENES DURADEROS </t>
  </si>
  <si>
    <t>5.01</t>
  </si>
  <si>
    <t>MAQUINARIA, EQUIPO Y MOBILIARIO</t>
  </si>
  <si>
    <t>5.01.01</t>
  </si>
  <si>
    <t>Maquinaria y equipo para producción</t>
  </si>
  <si>
    <t>5.01.02</t>
  </si>
  <si>
    <t>Equipo de transporte</t>
  </si>
  <si>
    <t>5.01.03</t>
  </si>
  <si>
    <t xml:space="preserve">Equipo de comunicación </t>
  </si>
  <si>
    <t>5.01.04</t>
  </si>
  <si>
    <t xml:space="preserve">Equipo y mobiliario de oficina </t>
  </si>
  <si>
    <t>5.01.05</t>
  </si>
  <si>
    <t xml:space="preserve">Equipo y programas de  cómputo </t>
  </si>
  <si>
    <t>5.01.99</t>
  </si>
  <si>
    <t>Maquinaria y equipo diverso</t>
  </si>
  <si>
    <t>5.99</t>
  </si>
  <si>
    <t>BIENES DURADEROS DIVERSOS</t>
  </si>
  <si>
    <t>5.99.02</t>
  </si>
  <si>
    <t>Piezas y obras de colección</t>
  </si>
  <si>
    <t>5.99.03</t>
  </si>
  <si>
    <t>Bienes Intangibles</t>
  </si>
  <si>
    <t xml:space="preserve">TRANSFERENCIAS CORRIENTES </t>
  </si>
  <si>
    <t>6.02</t>
  </si>
  <si>
    <t>TRANSFERENCIAS CORRIENTES A PERSONAS</t>
  </si>
  <si>
    <t>6.02.01</t>
  </si>
  <si>
    <t xml:space="preserve">Becas a funcionarios  </t>
  </si>
  <si>
    <t>6.02.02</t>
  </si>
  <si>
    <t>Becas a terceras personas</t>
  </si>
  <si>
    <t>6.03</t>
  </si>
  <si>
    <t>PRESTACIONES</t>
  </si>
  <si>
    <t>6.03.01</t>
  </si>
  <si>
    <t>Prestaciones legales</t>
  </si>
  <si>
    <t>6.03.99</t>
  </si>
  <si>
    <t>Otras prestaciones a terceras personas (subsidios por incapacidad)</t>
  </si>
  <si>
    <t>6.06</t>
  </si>
  <si>
    <t>OTRAS TRANSFERENCIAS CORRIENTES AL SECTOR PRIVADO</t>
  </si>
  <si>
    <t>6.06.01</t>
  </si>
  <si>
    <t xml:space="preserve">Indemnizaciones </t>
  </si>
  <si>
    <t>6.07</t>
  </si>
  <si>
    <t>TRANSFERENCIAS CORRIENTES AL SECTOR EXTERNO</t>
  </si>
  <si>
    <t>6.07.01</t>
  </si>
  <si>
    <t>Transferencias corrientes a organismos internacionales</t>
  </si>
  <si>
    <t>6.07.02</t>
  </si>
  <si>
    <t>Otras transferencias corrientes al sector externo</t>
  </si>
  <si>
    <t>CUENTAS ESPECIALES</t>
  </si>
  <si>
    <t>9.02</t>
  </si>
  <si>
    <t>SUMAS SIN ASIGNACIÓN PRESUPUESTARIA</t>
  </si>
  <si>
    <t>9.02.01</t>
  </si>
  <si>
    <t>Sumas libres sin asignación presupuestaria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</si>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</sst>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Calibri Light"/>
      <family val="1"/>
      <scheme val="major"/>
    </font>
    <font>
      <b/>
      <sz val="14"/>
      <name val="Arial"/>
      <family val="2"/>
    </font>
    <font>
      <sz val="14"/>
      <name val="Arial"/>
      <family val="2"/>
    </font>
    <font>
      <b/>
      <sz val="11"/>
      <color theme="0"/>
      <name val="Arial"/>
      <family val="2"/>
    </font>
    <font>
      <b/>
      <sz val="10"/>
      <name val="Calibri Light"/>
      <family val="1"/>
      <scheme val="major"/>
    </font>
    <font>
      <b/>
      <sz val="11"/>
      <name val="Arial"/>
      <family val="2"/>
    </font>
    <font>
      <sz val="9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3" fillId="0" borderId="0" xfId="1" applyFont="1"/>
    <xf numFmtId="0" fontId="5" fillId="0" borderId="0" xfId="1" applyFont="1"/>
    <xf numFmtId="0" fontId="6" fillId="2" borderId="3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8" fillId="3" borderId="5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 wrapText="1"/>
    </xf>
    <xf numFmtId="164" fontId="8" fillId="3" borderId="5" xfId="2" applyFont="1" applyFill="1" applyBorder="1" applyAlignment="1">
      <alignment vertical="center"/>
    </xf>
    <xf numFmtId="0" fontId="2" fillId="3" borderId="5" xfId="1" applyFont="1" applyFill="1" applyBorder="1"/>
    <xf numFmtId="165" fontId="8" fillId="3" borderId="6" xfId="2" applyNumberFormat="1" applyFont="1" applyFill="1" applyBorder="1" applyAlignment="1">
      <alignment vertical="center"/>
    </xf>
    <xf numFmtId="0" fontId="2" fillId="0" borderId="7" xfId="1" applyFont="1" applyBorder="1" applyAlignment="1">
      <alignment horizontal="center"/>
    </xf>
    <xf numFmtId="0" fontId="8" fillId="4" borderId="8" xfId="1" applyFont="1" applyFill="1" applyBorder="1" applyAlignment="1">
      <alignment horizontal="left"/>
    </xf>
    <xf numFmtId="0" fontId="8" fillId="4" borderId="8" xfId="1" applyFont="1" applyFill="1" applyBorder="1" applyAlignment="1">
      <alignment wrapText="1"/>
    </xf>
    <xf numFmtId="165" fontId="8" fillId="4" borderId="8" xfId="2" applyNumberFormat="1" applyFont="1" applyFill="1" applyBorder="1"/>
    <xf numFmtId="165" fontId="2" fillId="0" borderId="9" xfId="1" applyNumberFormat="1" applyFont="1" applyFill="1" applyBorder="1"/>
    <xf numFmtId="0" fontId="2" fillId="0" borderId="8" xfId="1" applyFont="1" applyFill="1" applyBorder="1"/>
    <xf numFmtId="0" fontId="2" fillId="0" borderId="8" xfId="1" applyFont="1" applyFill="1" applyBorder="1" applyAlignment="1">
      <alignment wrapText="1"/>
    </xf>
    <xf numFmtId="165" fontId="2" fillId="0" borderId="8" xfId="2" applyNumberFormat="1" applyFont="1" applyFill="1" applyBorder="1"/>
    <xf numFmtId="165" fontId="2" fillId="0" borderId="10" xfId="1" applyNumberFormat="1" applyFont="1" applyBorder="1"/>
    <xf numFmtId="165" fontId="2" fillId="0" borderId="9" xfId="1" applyNumberFormat="1" applyFont="1" applyBorder="1"/>
    <xf numFmtId="165" fontId="2" fillId="0" borderId="8" xfId="1" applyNumberFormat="1" applyFont="1" applyBorder="1"/>
    <xf numFmtId="165" fontId="2" fillId="0" borderId="11" xfId="1" applyNumberFormat="1" applyFont="1" applyBorder="1"/>
    <xf numFmtId="165" fontId="2" fillId="0" borderId="12" xfId="1" applyNumberFormat="1" applyFont="1" applyBorder="1"/>
    <xf numFmtId="165" fontId="2" fillId="0" borderId="13" xfId="1" applyNumberFormat="1" applyFont="1" applyBorder="1"/>
    <xf numFmtId="165" fontId="2" fillId="0" borderId="11" xfId="1" applyNumberFormat="1" applyFont="1" applyFill="1" applyBorder="1"/>
    <xf numFmtId="0" fontId="8" fillId="0" borderId="8" xfId="1" applyFont="1" applyBorder="1"/>
    <xf numFmtId="0" fontId="2" fillId="0" borderId="8" xfId="1" applyFont="1" applyBorder="1" applyAlignment="1">
      <alignment wrapText="1"/>
    </xf>
    <xf numFmtId="165" fontId="2" fillId="0" borderId="8" xfId="2" applyNumberFormat="1" applyFont="1" applyBorder="1"/>
    <xf numFmtId="0" fontId="8" fillId="4" borderId="8" xfId="1" applyFont="1" applyFill="1" applyBorder="1" applyAlignment="1">
      <alignment horizontal="justify" vertical="top"/>
    </xf>
    <xf numFmtId="0" fontId="8" fillId="4" borderId="8" xfId="1" applyFont="1" applyFill="1" applyBorder="1" applyAlignment="1">
      <alignment horizontal="justify" vertical="top" wrapText="1"/>
    </xf>
    <xf numFmtId="165" fontId="8" fillId="4" borderId="8" xfId="2" applyNumberFormat="1" applyFont="1" applyFill="1" applyBorder="1" applyAlignment="1">
      <alignment horizontal="justify" vertical="center" wrapText="1"/>
    </xf>
    <xf numFmtId="0" fontId="8" fillId="4" borderId="8" xfId="1" applyFont="1" applyFill="1" applyBorder="1" applyAlignment="1">
      <alignment horizontal="justify"/>
    </xf>
    <xf numFmtId="0" fontId="2" fillId="0" borderId="8" xfId="1" applyFont="1" applyBorder="1"/>
    <xf numFmtId="4" fontId="2" fillId="0" borderId="8" xfId="1" applyNumberFormat="1" applyFont="1" applyBorder="1" applyAlignment="1">
      <alignment wrapText="1"/>
    </xf>
    <xf numFmtId="0" fontId="8" fillId="3" borderId="7" xfId="1" applyFont="1" applyFill="1" applyBorder="1" applyAlignment="1">
      <alignment horizontal="center"/>
    </xf>
    <xf numFmtId="0" fontId="8" fillId="3" borderId="8" xfId="1" applyFont="1" applyFill="1" applyBorder="1" applyAlignment="1">
      <alignment vertical="center"/>
    </xf>
    <xf numFmtId="0" fontId="2" fillId="3" borderId="8" xfId="1" applyFont="1" applyFill="1" applyBorder="1" applyAlignment="1">
      <alignment vertical="center" wrapText="1"/>
    </xf>
    <xf numFmtId="165" fontId="8" fillId="3" borderId="8" xfId="2" applyNumberFormat="1" applyFont="1" applyFill="1" applyBorder="1" applyAlignment="1">
      <alignment vertical="center"/>
    </xf>
    <xf numFmtId="165" fontId="2" fillId="3" borderId="13" xfId="1" applyNumberFormat="1" applyFont="1" applyFill="1" applyBorder="1"/>
    <xf numFmtId="165" fontId="8" fillId="3" borderId="14" xfId="2" applyNumberFormat="1" applyFont="1" applyFill="1" applyBorder="1" applyAlignment="1">
      <alignment vertical="center"/>
    </xf>
    <xf numFmtId="0" fontId="8" fillId="0" borderId="8" xfId="1" applyFont="1" applyFill="1" applyBorder="1"/>
    <xf numFmtId="0" fontId="8" fillId="0" borderId="8" xfId="1" applyFont="1" applyFill="1" applyBorder="1" applyAlignment="1">
      <alignment vertical="top"/>
    </xf>
    <xf numFmtId="0" fontId="2" fillId="0" borderId="8" xfId="1" applyFont="1" applyFill="1" applyBorder="1" applyAlignment="1">
      <alignment horizontal="justify" vertical="top" wrapText="1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vertical="top"/>
    </xf>
    <xf numFmtId="0" fontId="2" fillId="0" borderId="8" xfId="1" applyFont="1" applyBorder="1" applyAlignment="1">
      <alignment vertical="top" wrapText="1"/>
    </xf>
    <xf numFmtId="0" fontId="8" fillId="3" borderId="7" xfId="1" applyFont="1" applyFill="1" applyBorder="1" applyAlignment="1">
      <alignment horizontal="center" vertical="center"/>
    </xf>
    <xf numFmtId="165" fontId="8" fillId="4" borderId="8" xfId="2" applyNumberFormat="1" applyFont="1" applyFill="1" applyBorder="1" applyAlignment="1"/>
    <xf numFmtId="0" fontId="8" fillId="4" borderId="8" xfId="1" applyFont="1" applyFill="1" applyBorder="1" applyAlignment="1">
      <alignment horizontal="justify" vertical="center"/>
    </xf>
    <xf numFmtId="0" fontId="8" fillId="4" borderId="8" xfId="1" applyFont="1" applyFill="1" applyBorder="1" applyAlignment="1">
      <alignment horizontal="justify" vertical="center" wrapText="1"/>
    </xf>
    <xf numFmtId="165" fontId="2" fillId="0" borderId="15" xfId="1" applyNumberFormat="1" applyFont="1" applyBorder="1"/>
    <xf numFmtId="0" fontId="8" fillId="0" borderId="8" xfId="1" applyFont="1" applyBorder="1" applyAlignment="1">
      <alignment horizontal="justify"/>
    </xf>
    <xf numFmtId="165" fontId="2" fillId="3" borderId="10" xfId="1" applyNumberFormat="1" applyFont="1" applyFill="1" applyBorder="1"/>
    <xf numFmtId="0" fontId="2" fillId="0" borderId="16" xfId="1" applyFont="1" applyBorder="1" applyAlignment="1">
      <alignment horizontal="center"/>
    </xf>
    <xf numFmtId="0" fontId="8" fillId="0" borderId="0" xfId="1" applyFont="1" applyBorder="1" applyAlignment="1">
      <alignment vertical="top"/>
    </xf>
    <xf numFmtId="0" fontId="2" fillId="0" borderId="0" xfId="1" applyFont="1" applyBorder="1" applyAlignment="1">
      <alignment wrapText="1"/>
    </xf>
    <xf numFmtId="165" fontId="2" fillId="0" borderId="15" xfId="2" applyNumberFormat="1" applyFont="1" applyBorder="1"/>
    <xf numFmtId="165" fontId="2" fillId="0" borderId="17" xfId="1" applyNumberFormat="1" applyFont="1" applyFill="1" applyBorder="1"/>
    <xf numFmtId="0" fontId="2" fillId="0" borderId="0" xfId="1" applyFont="1" applyBorder="1"/>
    <xf numFmtId="165" fontId="2" fillId="0" borderId="17" xfId="1" applyNumberFormat="1" applyFont="1" applyBorder="1"/>
    <xf numFmtId="0" fontId="2" fillId="3" borderId="1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vertical="center"/>
    </xf>
    <xf numFmtId="0" fontId="8" fillId="3" borderId="18" xfId="1" applyFont="1" applyFill="1" applyBorder="1" applyAlignment="1">
      <alignment horizontal="right" vertical="center" wrapText="1"/>
    </xf>
    <xf numFmtId="165" fontId="8" fillId="3" borderId="18" xfId="2" applyNumberFormat="1" applyFont="1" applyFill="1" applyBorder="1" applyAlignment="1">
      <alignment horizontal="right" vertical="center"/>
    </xf>
    <xf numFmtId="165" fontId="2" fillId="3" borderId="18" xfId="1" applyNumberFormat="1" applyFont="1" applyFill="1" applyBorder="1"/>
    <xf numFmtId="165" fontId="8" fillId="3" borderId="2" xfId="2" applyNumberFormat="1" applyFont="1" applyFill="1" applyBorder="1" applyAlignment="1">
      <alignment horizontal="right" vertical="center"/>
    </xf>
    <xf numFmtId="0" fontId="9" fillId="0" borderId="0" xfId="1" applyFont="1" applyFill="1" applyBorder="1"/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/>
    <xf numFmtId="0" fontId="3" fillId="0" borderId="0" xfId="1" applyFont="1" applyBorder="1"/>
    <xf numFmtId="0" fontId="9" fillId="0" borderId="0" xfId="1" applyFont="1"/>
    <xf numFmtId="0" fontId="3" fillId="0" borderId="0" xfId="1" applyFont="1" applyAlignment="1">
      <alignment wrapText="1"/>
    </xf>
    <xf numFmtId="0" fontId="4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</cellXfs>
  <cellStyles count="3">
    <cellStyle name="Millares 4" xfId="2" xr:uid="{00000000-0005-0000-0000-000000000000}"/>
    <cellStyle name="Normal" xfId="0" builtinId="0"/>
    <cellStyle name="Normal 2 3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0</xdr:row>
      <xdr:rowOff>161925</xdr:rowOff>
    </xdr:from>
    <xdr:ext cx="1379602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161925"/>
          <a:ext cx="1379602" cy="6477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ESUPUESTO\Presupuesto%202019\Formulaci&#243;n\Detalle%20Cuentas%202019v5%20(ajuste%20salari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 0"/>
      <sheetName val="Cuenta 1"/>
      <sheetName val="Cuenta 2"/>
      <sheetName val="Cuenta 5"/>
      <sheetName val="Cuenta 6"/>
      <sheetName val="Cuenta 9"/>
      <sheetName val="Comparativo"/>
      <sheetName val="Ejecución"/>
      <sheetName val="C-1"/>
      <sheetName val="C-2"/>
      <sheetName val="C-3"/>
      <sheetName val="C-4"/>
      <sheetName val="C-6"/>
      <sheetName val="C-7"/>
      <sheetName val="C-8"/>
      <sheetName val="GRAFICOS 1 y 2"/>
      <sheetName val="GRAFICO 3"/>
      <sheetName val="Inversiones"/>
    </sheetNames>
    <sheetDataSet>
      <sheetData sheetId="0"/>
      <sheetData sheetId="1"/>
      <sheetData sheetId="2"/>
      <sheetData sheetId="3"/>
      <sheetData sheetId="4"/>
      <sheetData sheetId="5"/>
      <sheetData sheetId="6">
        <row r="45">
          <cell r="D45">
            <v>1824000</v>
          </cell>
        </row>
        <row r="90">
          <cell r="D90">
            <v>555000</v>
          </cell>
        </row>
        <row r="94">
          <cell r="D94">
            <v>0</v>
          </cell>
        </row>
      </sheetData>
      <sheetData sheetId="7"/>
      <sheetData sheetId="8"/>
      <sheetData sheetId="9"/>
      <sheetData sheetId="10"/>
      <sheetData sheetId="11"/>
      <sheetData sheetId="12">
        <row r="11">
          <cell r="C11">
            <v>3514057976</v>
          </cell>
        </row>
        <row r="12">
          <cell r="C12">
            <v>576411368</v>
          </cell>
        </row>
        <row r="14">
          <cell r="C14">
            <v>4000000</v>
          </cell>
        </row>
        <row r="15">
          <cell r="C15">
            <v>40000000</v>
          </cell>
        </row>
        <row r="17">
          <cell r="C17">
            <v>1371634522.9600003</v>
          </cell>
        </row>
        <row r="18">
          <cell r="C18">
            <v>53210424.799999997</v>
          </cell>
        </row>
        <row r="19">
          <cell r="C19">
            <v>497564481.07999998</v>
          </cell>
        </row>
        <row r="20">
          <cell r="C20">
            <v>206984038.17999998</v>
          </cell>
        </row>
        <row r="21">
          <cell r="C21">
            <v>204477832</v>
          </cell>
        </row>
        <row r="23">
          <cell r="C23">
            <v>552296794.92000008</v>
          </cell>
        </row>
        <row r="24">
          <cell r="C24">
            <v>29853880.82</v>
          </cell>
        </row>
        <row r="25">
          <cell r="C25">
            <v>89561642.500000015</v>
          </cell>
        </row>
        <row r="26">
          <cell r="C26">
            <v>298538808.18000001</v>
          </cell>
        </row>
        <row r="27">
          <cell r="C27">
            <v>29853880.820000004</v>
          </cell>
        </row>
        <row r="29">
          <cell r="C29">
            <v>303315429.01999998</v>
          </cell>
        </row>
        <row r="30">
          <cell r="C30">
            <v>89561642.5</v>
          </cell>
        </row>
        <row r="31">
          <cell r="C31">
            <v>179123284.66</v>
          </cell>
        </row>
        <row r="32">
          <cell r="C32">
            <v>318242369.49999994</v>
          </cell>
        </row>
        <row r="34">
          <cell r="C34">
            <v>0</v>
          </cell>
        </row>
        <row r="38">
          <cell r="C38">
            <v>872452233.90000021</v>
          </cell>
        </row>
        <row r="39">
          <cell r="C39">
            <v>0</v>
          </cell>
        </row>
        <row r="40">
          <cell r="C40">
            <v>960000</v>
          </cell>
        </row>
        <row r="42">
          <cell r="C42">
            <v>420000</v>
          </cell>
        </row>
        <row r="43">
          <cell r="C43">
            <v>90000000</v>
          </cell>
        </row>
        <row r="44">
          <cell r="C44">
            <v>220000</v>
          </cell>
        </row>
        <row r="46">
          <cell r="C46">
            <v>0</v>
          </cell>
        </row>
        <row r="48">
          <cell r="C48">
            <v>3860000</v>
          </cell>
        </row>
        <row r="49">
          <cell r="C49">
            <v>500000</v>
          </cell>
        </row>
        <row r="50">
          <cell r="C50">
            <v>100000</v>
          </cell>
        </row>
        <row r="51">
          <cell r="C51">
            <v>21979304.100000001</v>
          </cell>
        </row>
        <row r="53">
          <cell r="C53">
            <v>4998029.4000000004</v>
          </cell>
        </row>
        <row r="54">
          <cell r="C54">
            <v>20500000</v>
          </cell>
        </row>
        <row r="55">
          <cell r="C55">
            <v>1217196235.0999999</v>
          </cell>
        </row>
        <row r="56">
          <cell r="C56">
            <v>2115320000</v>
          </cell>
        </row>
        <row r="57">
          <cell r="C57">
            <v>36219000</v>
          </cell>
        </row>
        <row r="58">
          <cell r="C58">
            <v>560369339.39999998</v>
          </cell>
        </row>
        <row r="60">
          <cell r="C60">
            <v>53813500</v>
          </cell>
        </row>
        <row r="61">
          <cell r="C61">
            <v>27600000</v>
          </cell>
        </row>
        <row r="62">
          <cell r="C62">
            <v>13417115.400000002</v>
          </cell>
        </row>
        <row r="63">
          <cell r="C63">
            <v>17154506.900000002</v>
          </cell>
        </row>
        <row r="65">
          <cell r="C65">
            <v>17180000</v>
          </cell>
        </row>
        <row r="67">
          <cell r="C67">
            <v>107101902.26380952</v>
          </cell>
        </row>
        <row r="68">
          <cell r="C68">
            <v>0</v>
          </cell>
        </row>
        <row r="69">
          <cell r="C69">
            <v>1000000</v>
          </cell>
        </row>
        <row r="71">
          <cell r="C71">
            <v>30205048</v>
          </cell>
        </row>
        <row r="72">
          <cell r="C72">
            <v>11300004</v>
          </cell>
        </row>
        <row r="73">
          <cell r="C73">
            <v>1000000</v>
          </cell>
        </row>
        <row r="74">
          <cell r="C74">
            <v>2300000</v>
          </cell>
        </row>
        <row r="75">
          <cell r="C75">
            <v>1500000</v>
          </cell>
        </row>
        <row r="77">
          <cell r="C77">
            <v>100000</v>
          </cell>
        </row>
        <row r="79">
          <cell r="C79">
            <v>0</v>
          </cell>
        </row>
        <row r="83">
          <cell r="C83">
            <v>3499999.92</v>
          </cell>
        </row>
        <row r="84">
          <cell r="C84">
            <v>240000</v>
          </cell>
        </row>
        <row r="85">
          <cell r="C85">
            <v>2000000</v>
          </cell>
        </row>
        <row r="86">
          <cell r="C86">
            <v>70000</v>
          </cell>
        </row>
        <row r="88">
          <cell r="C88">
            <v>2948000</v>
          </cell>
        </row>
        <row r="91">
          <cell r="C91">
            <v>40000</v>
          </cell>
        </row>
        <row r="92">
          <cell r="C92">
            <v>468612</v>
          </cell>
        </row>
        <row r="93">
          <cell r="C93">
            <v>50000</v>
          </cell>
        </row>
        <row r="96">
          <cell r="C96">
            <v>0</v>
          </cell>
        </row>
        <row r="97">
          <cell r="C97">
            <v>540000</v>
          </cell>
        </row>
        <row r="99">
          <cell r="C99">
            <v>506200</v>
          </cell>
        </row>
        <row r="100">
          <cell r="C100">
            <v>211000</v>
          </cell>
        </row>
        <row r="101">
          <cell r="C101">
            <v>4675000</v>
          </cell>
        </row>
        <row r="102">
          <cell r="C102">
            <v>1170000</v>
          </cell>
        </row>
        <row r="103">
          <cell r="C103">
            <v>2870000</v>
          </cell>
        </row>
        <row r="104">
          <cell r="C104">
            <v>138000</v>
          </cell>
        </row>
        <row r="105">
          <cell r="C105">
            <v>300000</v>
          </cell>
        </row>
        <row r="106">
          <cell r="C106">
            <v>346500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1200000</v>
          </cell>
        </row>
        <row r="118">
          <cell r="C118">
            <v>0</v>
          </cell>
        </row>
        <row r="119">
          <cell r="C119">
            <v>6544997.5499999998</v>
          </cell>
        </row>
        <row r="123">
          <cell r="C123">
            <v>1150000</v>
          </cell>
        </row>
        <row r="124">
          <cell r="C124">
            <v>1000000</v>
          </cell>
        </row>
        <row r="126">
          <cell r="C126">
            <v>90000000</v>
          </cell>
        </row>
        <row r="127">
          <cell r="C127">
            <v>60000000</v>
          </cell>
        </row>
        <row r="129">
          <cell r="C129">
            <v>35000000</v>
          </cell>
        </row>
        <row r="131">
          <cell r="C131">
            <v>54145002.600000001</v>
          </cell>
        </row>
        <row r="132">
          <cell r="C132">
            <v>15336406.800000001</v>
          </cell>
        </row>
        <row r="136">
          <cell r="C136">
            <v>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5"/>
  <sheetViews>
    <sheetView showGridLines="0" tabSelected="1" zoomScaleNormal="100" workbookViewId="0">
      <selection activeCell="I27" sqref="I27"/>
    </sheetView>
  </sheetViews>
  <sheetFormatPr defaultColWidth="11.3828125" defaultRowHeight="12.9" x14ac:dyDescent="0.35"/>
  <cols>
    <col min="1" max="1" width="3" style="3" customWidth="1"/>
    <col min="2" max="2" width="11.3046875" style="74" customWidth="1"/>
    <col min="3" max="3" width="78.69140625" style="75" customWidth="1"/>
    <col min="4" max="4" width="18.15234375" style="3" customWidth="1"/>
    <col min="5" max="5" width="19.3046875" style="3" bestFit="1" customWidth="1"/>
    <col min="6" max="6" width="19.3828125" style="3" bestFit="1" customWidth="1"/>
    <col min="7" max="256" width="11.3828125" style="3"/>
    <col min="257" max="257" width="3" style="3" customWidth="1"/>
    <col min="258" max="258" width="11.3046875" style="3" customWidth="1"/>
    <col min="259" max="259" width="51.53515625" style="3" customWidth="1"/>
    <col min="260" max="260" width="18.15234375" style="3" customWidth="1"/>
    <col min="261" max="261" width="18.15234375" style="3" bestFit="1" customWidth="1"/>
    <col min="262" max="262" width="19.3046875" style="3" bestFit="1" customWidth="1"/>
    <col min="263" max="512" width="11.3828125" style="3"/>
    <col min="513" max="513" width="3" style="3" customWidth="1"/>
    <col min="514" max="514" width="11.3046875" style="3" customWidth="1"/>
    <col min="515" max="515" width="51.53515625" style="3" customWidth="1"/>
    <col min="516" max="516" width="18.15234375" style="3" customWidth="1"/>
    <col min="517" max="517" width="18.15234375" style="3" bestFit="1" customWidth="1"/>
    <col min="518" max="518" width="19.3046875" style="3" bestFit="1" customWidth="1"/>
    <col min="519" max="768" width="11.3828125" style="3"/>
    <col min="769" max="769" width="3" style="3" customWidth="1"/>
    <col min="770" max="770" width="11.3046875" style="3" customWidth="1"/>
    <col min="771" max="771" width="51.53515625" style="3" customWidth="1"/>
    <col min="772" max="772" width="18.15234375" style="3" customWidth="1"/>
    <col min="773" max="773" width="18.15234375" style="3" bestFit="1" customWidth="1"/>
    <col min="774" max="774" width="19.3046875" style="3" bestFit="1" customWidth="1"/>
    <col min="775" max="1024" width="11.3828125" style="3"/>
    <col min="1025" max="1025" width="3" style="3" customWidth="1"/>
    <col min="1026" max="1026" width="11.3046875" style="3" customWidth="1"/>
    <col min="1027" max="1027" width="51.53515625" style="3" customWidth="1"/>
    <col min="1028" max="1028" width="18.15234375" style="3" customWidth="1"/>
    <col min="1029" max="1029" width="18.15234375" style="3" bestFit="1" customWidth="1"/>
    <col min="1030" max="1030" width="19.3046875" style="3" bestFit="1" customWidth="1"/>
    <col min="1031" max="1280" width="11.3828125" style="3"/>
    <col min="1281" max="1281" width="3" style="3" customWidth="1"/>
    <col min="1282" max="1282" width="11.3046875" style="3" customWidth="1"/>
    <col min="1283" max="1283" width="51.53515625" style="3" customWidth="1"/>
    <col min="1284" max="1284" width="18.15234375" style="3" customWidth="1"/>
    <col min="1285" max="1285" width="18.15234375" style="3" bestFit="1" customWidth="1"/>
    <col min="1286" max="1286" width="19.3046875" style="3" bestFit="1" customWidth="1"/>
    <col min="1287" max="1536" width="11.3828125" style="3"/>
    <col min="1537" max="1537" width="3" style="3" customWidth="1"/>
    <col min="1538" max="1538" width="11.3046875" style="3" customWidth="1"/>
    <col min="1539" max="1539" width="51.53515625" style="3" customWidth="1"/>
    <col min="1540" max="1540" width="18.15234375" style="3" customWidth="1"/>
    <col min="1541" max="1541" width="18.15234375" style="3" bestFit="1" customWidth="1"/>
    <col min="1542" max="1542" width="19.3046875" style="3" bestFit="1" customWidth="1"/>
    <col min="1543" max="1792" width="11.3828125" style="3"/>
    <col min="1793" max="1793" width="3" style="3" customWidth="1"/>
    <col min="1794" max="1794" width="11.3046875" style="3" customWidth="1"/>
    <col min="1795" max="1795" width="51.53515625" style="3" customWidth="1"/>
    <col min="1796" max="1796" width="18.15234375" style="3" customWidth="1"/>
    <col min="1797" max="1797" width="18.15234375" style="3" bestFit="1" customWidth="1"/>
    <col min="1798" max="1798" width="19.3046875" style="3" bestFit="1" customWidth="1"/>
    <col min="1799" max="2048" width="11.3828125" style="3"/>
    <col min="2049" max="2049" width="3" style="3" customWidth="1"/>
    <col min="2050" max="2050" width="11.3046875" style="3" customWidth="1"/>
    <col min="2051" max="2051" width="51.53515625" style="3" customWidth="1"/>
    <col min="2052" max="2052" width="18.15234375" style="3" customWidth="1"/>
    <col min="2053" max="2053" width="18.15234375" style="3" bestFit="1" customWidth="1"/>
    <col min="2054" max="2054" width="19.3046875" style="3" bestFit="1" customWidth="1"/>
    <col min="2055" max="2304" width="11.3828125" style="3"/>
    <col min="2305" max="2305" width="3" style="3" customWidth="1"/>
    <col min="2306" max="2306" width="11.3046875" style="3" customWidth="1"/>
    <col min="2307" max="2307" width="51.53515625" style="3" customWidth="1"/>
    <col min="2308" max="2308" width="18.15234375" style="3" customWidth="1"/>
    <col min="2309" max="2309" width="18.15234375" style="3" bestFit="1" customWidth="1"/>
    <col min="2310" max="2310" width="19.3046875" style="3" bestFit="1" customWidth="1"/>
    <col min="2311" max="2560" width="11.3828125" style="3"/>
    <col min="2561" max="2561" width="3" style="3" customWidth="1"/>
    <col min="2562" max="2562" width="11.3046875" style="3" customWidth="1"/>
    <col min="2563" max="2563" width="51.53515625" style="3" customWidth="1"/>
    <col min="2564" max="2564" width="18.15234375" style="3" customWidth="1"/>
    <col min="2565" max="2565" width="18.15234375" style="3" bestFit="1" customWidth="1"/>
    <col min="2566" max="2566" width="19.3046875" style="3" bestFit="1" customWidth="1"/>
    <col min="2567" max="2816" width="11.3828125" style="3"/>
    <col min="2817" max="2817" width="3" style="3" customWidth="1"/>
    <col min="2818" max="2818" width="11.3046875" style="3" customWidth="1"/>
    <col min="2819" max="2819" width="51.53515625" style="3" customWidth="1"/>
    <col min="2820" max="2820" width="18.15234375" style="3" customWidth="1"/>
    <col min="2821" max="2821" width="18.15234375" style="3" bestFit="1" customWidth="1"/>
    <col min="2822" max="2822" width="19.3046875" style="3" bestFit="1" customWidth="1"/>
    <col min="2823" max="3072" width="11.3828125" style="3"/>
    <col min="3073" max="3073" width="3" style="3" customWidth="1"/>
    <col min="3074" max="3074" width="11.3046875" style="3" customWidth="1"/>
    <col min="3075" max="3075" width="51.53515625" style="3" customWidth="1"/>
    <col min="3076" max="3076" width="18.15234375" style="3" customWidth="1"/>
    <col min="3077" max="3077" width="18.15234375" style="3" bestFit="1" customWidth="1"/>
    <col min="3078" max="3078" width="19.3046875" style="3" bestFit="1" customWidth="1"/>
    <col min="3079" max="3328" width="11.3828125" style="3"/>
    <col min="3329" max="3329" width="3" style="3" customWidth="1"/>
    <col min="3330" max="3330" width="11.3046875" style="3" customWidth="1"/>
    <col min="3331" max="3331" width="51.53515625" style="3" customWidth="1"/>
    <col min="3332" max="3332" width="18.15234375" style="3" customWidth="1"/>
    <col min="3333" max="3333" width="18.15234375" style="3" bestFit="1" customWidth="1"/>
    <col min="3334" max="3334" width="19.3046875" style="3" bestFit="1" customWidth="1"/>
    <col min="3335" max="3584" width="11.3828125" style="3"/>
    <col min="3585" max="3585" width="3" style="3" customWidth="1"/>
    <col min="3586" max="3586" width="11.3046875" style="3" customWidth="1"/>
    <col min="3587" max="3587" width="51.53515625" style="3" customWidth="1"/>
    <col min="3588" max="3588" width="18.15234375" style="3" customWidth="1"/>
    <col min="3589" max="3589" width="18.15234375" style="3" bestFit="1" customWidth="1"/>
    <col min="3590" max="3590" width="19.3046875" style="3" bestFit="1" customWidth="1"/>
    <col min="3591" max="3840" width="11.3828125" style="3"/>
    <col min="3841" max="3841" width="3" style="3" customWidth="1"/>
    <col min="3842" max="3842" width="11.3046875" style="3" customWidth="1"/>
    <col min="3843" max="3843" width="51.53515625" style="3" customWidth="1"/>
    <col min="3844" max="3844" width="18.15234375" style="3" customWidth="1"/>
    <col min="3845" max="3845" width="18.15234375" style="3" bestFit="1" customWidth="1"/>
    <col min="3846" max="3846" width="19.3046875" style="3" bestFit="1" customWidth="1"/>
    <col min="3847" max="4096" width="11.3828125" style="3"/>
    <col min="4097" max="4097" width="3" style="3" customWidth="1"/>
    <col min="4098" max="4098" width="11.3046875" style="3" customWidth="1"/>
    <col min="4099" max="4099" width="51.53515625" style="3" customWidth="1"/>
    <col min="4100" max="4100" width="18.15234375" style="3" customWidth="1"/>
    <col min="4101" max="4101" width="18.15234375" style="3" bestFit="1" customWidth="1"/>
    <col min="4102" max="4102" width="19.3046875" style="3" bestFit="1" customWidth="1"/>
    <col min="4103" max="4352" width="11.3828125" style="3"/>
    <col min="4353" max="4353" width="3" style="3" customWidth="1"/>
    <col min="4354" max="4354" width="11.3046875" style="3" customWidth="1"/>
    <col min="4355" max="4355" width="51.53515625" style="3" customWidth="1"/>
    <col min="4356" max="4356" width="18.15234375" style="3" customWidth="1"/>
    <col min="4357" max="4357" width="18.15234375" style="3" bestFit="1" customWidth="1"/>
    <col min="4358" max="4358" width="19.3046875" style="3" bestFit="1" customWidth="1"/>
    <col min="4359" max="4608" width="11.3828125" style="3"/>
    <col min="4609" max="4609" width="3" style="3" customWidth="1"/>
    <col min="4610" max="4610" width="11.3046875" style="3" customWidth="1"/>
    <col min="4611" max="4611" width="51.53515625" style="3" customWidth="1"/>
    <col min="4612" max="4612" width="18.15234375" style="3" customWidth="1"/>
    <col min="4613" max="4613" width="18.15234375" style="3" bestFit="1" customWidth="1"/>
    <col min="4614" max="4614" width="19.3046875" style="3" bestFit="1" customWidth="1"/>
    <col min="4615" max="4864" width="11.3828125" style="3"/>
    <col min="4865" max="4865" width="3" style="3" customWidth="1"/>
    <col min="4866" max="4866" width="11.3046875" style="3" customWidth="1"/>
    <col min="4867" max="4867" width="51.53515625" style="3" customWidth="1"/>
    <col min="4868" max="4868" width="18.15234375" style="3" customWidth="1"/>
    <col min="4869" max="4869" width="18.15234375" style="3" bestFit="1" customWidth="1"/>
    <col min="4870" max="4870" width="19.3046875" style="3" bestFit="1" customWidth="1"/>
    <col min="4871" max="5120" width="11.3828125" style="3"/>
    <col min="5121" max="5121" width="3" style="3" customWidth="1"/>
    <col min="5122" max="5122" width="11.3046875" style="3" customWidth="1"/>
    <col min="5123" max="5123" width="51.53515625" style="3" customWidth="1"/>
    <col min="5124" max="5124" width="18.15234375" style="3" customWidth="1"/>
    <col min="5125" max="5125" width="18.15234375" style="3" bestFit="1" customWidth="1"/>
    <col min="5126" max="5126" width="19.3046875" style="3" bestFit="1" customWidth="1"/>
    <col min="5127" max="5376" width="11.3828125" style="3"/>
    <col min="5377" max="5377" width="3" style="3" customWidth="1"/>
    <col min="5378" max="5378" width="11.3046875" style="3" customWidth="1"/>
    <col min="5379" max="5379" width="51.53515625" style="3" customWidth="1"/>
    <col min="5380" max="5380" width="18.15234375" style="3" customWidth="1"/>
    <col min="5381" max="5381" width="18.15234375" style="3" bestFit="1" customWidth="1"/>
    <col min="5382" max="5382" width="19.3046875" style="3" bestFit="1" customWidth="1"/>
    <col min="5383" max="5632" width="11.3828125" style="3"/>
    <col min="5633" max="5633" width="3" style="3" customWidth="1"/>
    <col min="5634" max="5634" width="11.3046875" style="3" customWidth="1"/>
    <col min="5635" max="5635" width="51.53515625" style="3" customWidth="1"/>
    <col min="5636" max="5636" width="18.15234375" style="3" customWidth="1"/>
    <col min="5637" max="5637" width="18.15234375" style="3" bestFit="1" customWidth="1"/>
    <col min="5638" max="5638" width="19.3046875" style="3" bestFit="1" customWidth="1"/>
    <col min="5639" max="5888" width="11.3828125" style="3"/>
    <col min="5889" max="5889" width="3" style="3" customWidth="1"/>
    <col min="5890" max="5890" width="11.3046875" style="3" customWidth="1"/>
    <col min="5891" max="5891" width="51.53515625" style="3" customWidth="1"/>
    <col min="5892" max="5892" width="18.15234375" style="3" customWidth="1"/>
    <col min="5893" max="5893" width="18.15234375" style="3" bestFit="1" customWidth="1"/>
    <col min="5894" max="5894" width="19.3046875" style="3" bestFit="1" customWidth="1"/>
    <col min="5895" max="6144" width="11.3828125" style="3"/>
    <col min="6145" max="6145" width="3" style="3" customWidth="1"/>
    <col min="6146" max="6146" width="11.3046875" style="3" customWidth="1"/>
    <col min="6147" max="6147" width="51.53515625" style="3" customWidth="1"/>
    <col min="6148" max="6148" width="18.15234375" style="3" customWidth="1"/>
    <col min="6149" max="6149" width="18.15234375" style="3" bestFit="1" customWidth="1"/>
    <col min="6150" max="6150" width="19.3046875" style="3" bestFit="1" customWidth="1"/>
    <col min="6151" max="6400" width="11.3828125" style="3"/>
    <col min="6401" max="6401" width="3" style="3" customWidth="1"/>
    <col min="6402" max="6402" width="11.3046875" style="3" customWidth="1"/>
    <col min="6403" max="6403" width="51.53515625" style="3" customWidth="1"/>
    <col min="6404" max="6404" width="18.15234375" style="3" customWidth="1"/>
    <col min="6405" max="6405" width="18.15234375" style="3" bestFit="1" customWidth="1"/>
    <col min="6406" max="6406" width="19.3046875" style="3" bestFit="1" customWidth="1"/>
    <col min="6407" max="6656" width="11.3828125" style="3"/>
    <col min="6657" max="6657" width="3" style="3" customWidth="1"/>
    <col min="6658" max="6658" width="11.3046875" style="3" customWidth="1"/>
    <col min="6659" max="6659" width="51.53515625" style="3" customWidth="1"/>
    <col min="6660" max="6660" width="18.15234375" style="3" customWidth="1"/>
    <col min="6661" max="6661" width="18.15234375" style="3" bestFit="1" customWidth="1"/>
    <col min="6662" max="6662" width="19.3046875" style="3" bestFit="1" customWidth="1"/>
    <col min="6663" max="6912" width="11.3828125" style="3"/>
    <col min="6913" max="6913" width="3" style="3" customWidth="1"/>
    <col min="6914" max="6914" width="11.3046875" style="3" customWidth="1"/>
    <col min="6915" max="6915" width="51.53515625" style="3" customWidth="1"/>
    <col min="6916" max="6916" width="18.15234375" style="3" customWidth="1"/>
    <col min="6917" max="6917" width="18.15234375" style="3" bestFit="1" customWidth="1"/>
    <col min="6918" max="6918" width="19.3046875" style="3" bestFit="1" customWidth="1"/>
    <col min="6919" max="7168" width="11.3828125" style="3"/>
    <col min="7169" max="7169" width="3" style="3" customWidth="1"/>
    <col min="7170" max="7170" width="11.3046875" style="3" customWidth="1"/>
    <col min="7171" max="7171" width="51.53515625" style="3" customWidth="1"/>
    <col min="7172" max="7172" width="18.15234375" style="3" customWidth="1"/>
    <col min="7173" max="7173" width="18.15234375" style="3" bestFit="1" customWidth="1"/>
    <col min="7174" max="7174" width="19.3046875" style="3" bestFit="1" customWidth="1"/>
    <col min="7175" max="7424" width="11.3828125" style="3"/>
    <col min="7425" max="7425" width="3" style="3" customWidth="1"/>
    <col min="7426" max="7426" width="11.3046875" style="3" customWidth="1"/>
    <col min="7427" max="7427" width="51.53515625" style="3" customWidth="1"/>
    <col min="7428" max="7428" width="18.15234375" style="3" customWidth="1"/>
    <col min="7429" max="7429" width="18.15234375" style="3" bestFit="1" customWidth="1"/>
    <col min="7430" max="7430" width="19.3046875" style="3" bestFit="1" customWidth="1"/>
    <col min="7431" max="7680" width="11.3828125" style="3"/>
    <col min="7681" max="7681" width="3" style="3" customWidth="1"/>
    <col min="7682" max="7682" width="11.3046875" style="3" customWidth="1"/>
    <col min="7683" max="7683" width="51.53515625" style="3" customWidth="1"/>
    <col min="7684" max="7684" width="18.15234375" style="3" customWidth="1"/>
    <col min="7685" max="7685" width="18.15234375" style="3" bestFit="1" customWidth="1"/>
    <col min="7686" max="7686" width="19.3046875" style="3" bestFit="1" customWidth="1"/>
    <col min="7687" max="7936" width="11.3828125" style="3"/>
    <col min="7937" max="7937" width="3" style="3" customWidth="1"/>
    <col min="7938" max="7938" width="11.3046875" style="3" customWidth="1"/>
    <col min="7939" max="7939" width="51.53515625" style="3" customWidth="1"/>
    <col min="7940" max="7940" width="18.15234375" style="3" customWidth="1"/>
    <col min="7941" max="7941" width="18.15234375" style="3" bestFit="1" customWidth="1"/>
    <col min="7942" max="7942" width="19.3046875" style="3" bestFit="1" customWidth="1"/>
    <col min="7943" max="8192" width="11.3828125" style="3"/>
    <col min="8193" max="8193" width="3" style="3" customWidth="1"/>
    <col min="8194" max="8194" width="11.3046875" style="3" customWidth="1"/>
    <col min="8195" max="8195" width="51.53515625" style="3" customWidth="1"/>
    <col min="8196" max="8196" width="18.15234375" style="3" customWidth="1"/>
    <col min="8197" max="8197" width="18.15234375" style="3" bestFit="1" customWidth="1"/>
    <col min="8198" max="8198" width="19.3046875" style="3" bestFit="1" customWidth="1"/>
    <col min="8199" max="8448" width="11.3828125" style="3"/>
    <col min="8449" max="8449" width="3" style="3" customWidth="1"/>
    <col min="8450" max="8450" width="11.3046875" style="3" customWidth="1"/>
    <col min="8451" max="8451" width="51.53515625" style="3" customWidth="1"/>
    <col min="8452" max="8452" width="18.15234375" style="3" customWidth="1"/>
    <col min="8453" max="8453" width="18.15234375" style="3" bestFit="1" customWidth="1"/>
    <col min="8454" max="8454" width="19.3046875" style="3" bestFit="1" customWidth="1"/>
    <col min="8455" max="8704" width="11.3828125" style="3"/>
    <col min="8705" max="8705" width="3" style="3" customWidth="1"/>
    <col min="8706" max="8706" width="11.3046875" style="3" customWidth="1"/>
    <col min="8707" max="8707" width="51.53515625" style="3" customWidth="1"/>
    <col min="8708" max="8708" width="18.15234375" style="3" customWidth="1"/>
    <col min="8709" max="8709" width="18.15234375" style="3" bestFit="1" customWidth="1"/>
    <col min="8710" max="8710" width="19.3046875" style="3" bestFit="1" customWidth="1"/>
    <col min="8711" max="8960" width="11.3828125" style="3"/>
    <col min="8961" max="8961" width="3" style="3" customWidth="1"/>
    <col min="8962" max="8962" width="11.3046875" style="3" customWidth="1"/>
    <col min="8963" max="8963" width="51.53515625" style="3" customWidth="1"/>
    <col min="8964" max="8964" width="18.15234375" style="3" customWidth="1"/>
    <col min="8965" max="8965" width="18.15234375" style="3" bestFit="1" customWidth="1"/>
    <col min="8966" max="8966" width="19.3046875" style="3" bestFit="1" customWidth="1"/>
    <col min="8967" max="9216" width="11.3828125" style="3"/>
    <col min="9217" max="9217" width="3" style="3" customWidth="1"/>
    <col min="9218" max="9218" width="11.3046875" style="3" customWidth="1"/>
    <col min="9219" max="9219" width="51.53515625" style="3" customWidth="1"/>
    <col min="9220" max="9220" width="18.15234375" style="3" customWidth="1"/>
    <col min="9221" max="9221" width="18.15234375" style="3" bestFit="1" customWidth="1"/>
    <col min="9222" max="9222" width="19.3046875" style="3" bestFit="1" customWidth="1"/>
    <col min="9223" max="9472" width="11.3828125" style="3"/>
    <col min="9473" max="9473" width="3" style="3" customWidth="1"/>
    <col min="9474" max="9474" width="11.3046875" style="3" customWidth="1"/>
    <col min="9475" max="9475" width="51.53515625" style="3" customWidth="1"/>
    <col min="9476" max="9476" width="18.15234375" style="3" customWidth="1"/>
    <col min="9477" max="9477" width="18.15234375" style="3" bestFit="1" customWidth="1"/>
    <col min="9478" max="9478" width="19.3046875" style="3" bestFit="1" customWidth="1"/>
    <col min="9479" max="9728" width="11.3828125" style="3"/>
    <col min="9729" max="9729" width="3" style="3" customWidth="1"/>
    <col min="9730" max="9730" width="11.3046875" style="3" customWidth="1"/>
    <col min="9731" max="9731" width="51.53515625" style="3" customWidth="1"/>
    <col min="9732" max="9732" width="18.15234375" style="3" customWidth="1"/>
    <col min="9733" max="9733" width="18.15234375" style="3" bestFit="1" customWidth="1"/>
    <col min="9734" max="9734" width="19.3046875" style="3" bestFit="1" customWidth="1"/>
    <col min="9735" max="9984" width="11.3828125" style="3"/>
    <col min="9985" max="9985" width="3" style="3" customWidth="1"/>
    <col min="9986" max="9986" width="11.3046875" style="3" customWidth="1"/>
    <col min="9987" max="9987" width="51.53515625" style="3" customWidth="1"/>
    <col min="9988" max="9988" width="18.15234375" style="3" customWidth="1"/>
    <col min="9989" max="9989" width="18.15234375" style="3" bestFit="1" customWidth="1"/>
    <col min="9990" max="9990" width="19.3046875" style="3" bestFit="1" customWidth="1"/>
    <col min="9991" max="10240" width="11.3828125" style="3"/>
    <col min="10241" max="10241" width="3" style="3" customWidth="1"/>
    <col min="10242" max="10242" width="11.3046875" style="3" customWidth="1"/>
    <col min="10243" max="10243" width="51.53515625" style="3" customWidth="1"/>
    <col min="10244" max="10244" width="18.15234375" style="3" customWidth="1"/>
    <col min="10245" max="10245" width="18.15234375" style="3" bestFit="1" customWidth="1"/>
    <col min="10246" max="10246" width="19.3046875" style="3" bestFit="1" customWidth="1"/>
    <col min="10247" max="10496" width="11.3828125" style="3"/>
    <col min="10497" max="10497" width="3" style="3" customWidth="1"/>
    <col min="10498" max="10498" width="11.3046875" style="3" customWidth="1"/>
    <col min="10499" max="10499" width="51.53515625" style="3" customWidth="1"/>
    <col min="10500" max="10500" width="18.15234375" style="3" customWidth="1"/>
    <col min="10501" max="10501" width="18.15234375" style="3" bestFit="1" customWidth="1"/>
    <col min="10502" max="10502" width="19.3046875" style="3" bestFit="1" customWidth="1"/>
    <col min="10503" max="10752" width="11.3828125" style="3"/>
    <col min="10753" max="10753" width="3" style="3" customWidth="1"/>
    <col min="10754" max="10754" width="11.3046875" style="3" customWidth="1"/>
    <col min="10755" max="10755" width="51.53515625" style="3" customWidth="1"/>
    <col min="10756" max="10756" width="18.15234375" style="3" customWidth="1"/>
    <col min="10757" max="10757" width="18.15234375" style="3" bestFit="1" customWidth="1"/>
    <col min="10758" max="10758" width="19.3046875" style="3" bestFit="1" customWidth="1"/>
    <col min="10759" max="11008" width="11.3828125" style="3"/>
    <col min="11009" max="11009" width="3" style="3" customWidth="1"/>
    <col min="11010" max="11010" width="11.3046875" style="3" customWidth="1"/>
    <col min="11011" max="11011" width="51.53515625" style="3" customWidth="1"/>
    <col min="11012" max="11012" width="18.15234375" style="3" customWidth="1"/>
    <col min="11013" max="11013" width="18.15234375" style="3" bestFit="1" customWidth="1"/>
    <col min="11014" max="11014" width="19.3046875" style="3" bestFit="1" customWidth="1"/>
    <col min="11015" max="11264" width="11.3828125" style="3"/>
    <col min="11265" max="11265" width="3" style="3" customWidth="1"/>
    <col min="11266" max="11266" width="11.3046875" style="3" customWidth="1"/>
    <col min="11267" max="11267" width="51.53515625" style="3" customWidth="1"/>
    <col min="11268" max="11268" width="18.15234375" style="3" customWidth="1"/>
    <col min="11269" max="11269" width="18.15234375" style="3" bestFit="1" customWidth="1"/>
    <col min="11270" max="11270" width="19.3046875" style="3" bestFit="1" customWidth="1"/>
    <col min="11271" max="11520" width="11.3828125" style="3"/>
    <col min="11521" max="11521" width="3" style="3" customWidth="1"/>
    <col min="11522" max="11522" width="11.3046875" style="3" customWidth="1"/>
    <col min="11523" max="11523" width="51.53515625" style="3" customWidth="1"/>
    <col min="11524" max="11524" width="18.15234375" style="3" customWidth="1"/>
    <col min="11525" max="11525" width="18.15234375" style="3" bestFit="1" customWidth="1"/>
    <col min="11526" max="11526" width="19.3046875" style="3" bestFit="1" customWidth="1"/>
    <col min="11527" max="11776" width="11.3828125" style="3"/>
    <col min="11777" max="11777" width="3" style="3" customWidth="1"/>
    <col min="11778" max="11778" width="11.3046875" style="3" customWidth="1"/>
    <col min="11779" max="11779" width="51.53515625" style="3" customWidth="1"/>
    <col min="11780" max="11780" width="18.15234375" style="3" customWidth="1"/>
    <col min="11781" max="11781" width="18.15234375" style="3" bestFit="1" customWidth="1"/>
    <col min="11782" max="11782" width="19.3046875" style="3" bestFit="1" customWidth="1"/>
    <col min="11783" max="12032" width="11.3828125" style="3"/>
    <col min="12033" max="12033" width="3" style="3" customWidth="1"/>
    <col min="12034" max="12034" width="11.3046875" style="3" customWidth="1"/>
    <col min="12035" max="12035" width="51.53515625" style="3" customWidth="1"/>
    <col min="12036" max="12036" width="18.15234375" style="3" customWidth="1"/>
    <col min="12037" max="12037" width="18.15234375" style="3" bestFit="1" customWidth="1"/>
    <col min="12038" max="12038" width="19.3046875" style="3" bestFit="1" customWidth="1"/>
    <col min="12039" max="12288" width="11.3828125" style="3"/>
    <col min="12289" max="12289" width="3" style="3" customWidth="1"/>
    <col min="12290" max="12290" width="11.3046875" style="3" customWidth="1"/>
    <col min="12291" max="12291" width="51.53515625" style="3" customWidth="1"/>
    <col min="12292" max="12292" width="18.15234375" style="3" customWidth="1"/>
    <col min="12293" max="12293" width="18.15234375" style="3" bestFit="1" customWidth="1"/>
    <col min="12294" max="12294" width="19.3046875" style="3" bestFit="1" customWidth="1"/>
    <col min="12295" max="12544" width="11.3828125" style="3"/>
    <col min="12545" max="12545" width="3" style="3" customWidth="1"/>
    <col min="12546" max="12546" width="11.3046875" style="3" customWidth="1"/>
    <col min="12547" max="12547" width="51.53515625" style="3" customWidth="1"/>
    <col min="12548" max="12548" width="18.15234375" style="3" customWidth="1"/>
    <col min="12549" max="12549" width="18.15234375" style="3" bestFit="1" customWidth="1"/>
    <col min="12550" max="12550" width="19.3046875" style="3" bestFit="1" customWidth="1"/>
    <col min="12551" max="12800" width="11.3828125" style="3"/>
    <col min="12801" max="12801" width="3" style="3" customWidth="1"/>
    <col min="12802" max="12802" width="11.3046875" style="3" customWidth="1"/>
    <col min="12803" max="12803" width="51.53515625" style="3" customWidth="1"/>
    <col min="12804" max="12804" width="18.15234375" style="3" customWidth="1"/>
    <col min="12805" max="12805" width="18.15234375" style="3" bestFit="1" customWidth="1"/>
    <col min="12806" max="12806" width="19.3046875" style="3" bestFit="1" customWidth="1"/>
    <col min="12807" max="13056" width="11.3828125" style="3"/>
    <col min="13057" max="13057" width="3" style="3" customWidth="1"/>
    <col min="13058" max="13058" width="11.3046875" style="3" customWidth="1"/>
    <col min="13059" max="13059" width="51.53515625" style="3" customWidth="1"/>
    <col min="13060" max="13060" width="18.15234375" style="3" customWidth="1"/>
    <col min="13061" max="13061" width="18.15234375" style="3" bestFit="1" customWidth="1"/>
    <col min="13062" max="13062" width="19.3046875" style="3" bestFit="1" customWidth="1"/>
    <col min="13063" max="13312" width="11.3828125" style="3"/>
    <col min="13313" max="13313" width="3" style="3" customWidth="1"/>
    <col min="13314" max="13314" width="11.3046875" style="3" customWidth="1"/>
    <col min="13315" max="13315" width="51.53515625" style="3" customWidth="1"/>
    <col min="13316" max="13316" width="18.15234375" style="3" customWidth="1"/>
    <col min="13317" max="13317" width="18.15234375" style="3" bestFit="1" customWidth="1"/>
    <col min="13318" max="13318" width="19.3046875" style="3" bestFit="1" customWidth="1"/>
    <col min="13319" max="13568" width="11.3828125" style="3"/>
    <col min="13569" max="13569" width="3" style="3" customWidth="1"/>
    <col min="13570" max="13570" width="11.3046875" style="3" customWidth="1"/>
    <col min="13571" max="13571" width="51.53515625" style="3" customWidth="1"/>
    <col min="13572" max="13572" width="18.15234375" style="3" customWidth="1"/>
    <col min="13573" max="13573" width="18.15234375" style="3" bestFit="1" customWidth="1"/>
    <col min="13574" max="13574" width="19.3046875" style="3" bestFit="1" customWidth="1"/>
    <col min="13575" max="13824" width="11.3828125" style="3"/>
    <col min="13825" max="13825" width="3" style="3" customWidth="1"/>
    <col min="13826" max="13826" width="11.3046875" style="3" customWidth="1"/>
    <col min="13827" max="13827" width="51.53515625" style="3" customWidth="1"/>
    <col min="13828" max="13828" width="18.15234375" style="3" customWidth="1"/>
    <col min="13829" max="13829" width="18.15234375" style="3" bestFit="1" customWidth="1"/>
    <col min="13830" max="13830" width="19.3046875" style="3" bestFit="1" customWidth="1"/>
    <col min="13831" max="14080" width="11.3828125" style="3"/>
    <col min="14081" max="14081" width="3" style="3" customWidth="1"/>
    <col min="14082" max="14082" width="11.3046875" style="3" customWidth="1"/>
    <col min="14083" max="14083" width="51.53515625" style="3" customWidth="1"/>
    <col min="14084" max="14084" width="18.15234375" style="3" customWidth="1"/>
    <col min="14085" max="14085" width="18.15234375" style="3" bestFit="1" customWidth="1"/>
    <col min="14086" max="14086" width="19.3046875" style="3" bestFit="1" customWidth="1"/>
    <col min="14087" max="14336" width="11.3828125" style="3"/>
    <col min="14337" max="14337" width="3" style="3" customWidth="1"/>
    <col min="14338" max="14338" width="11.3046875" style="3" customWidth="1"/>
    <col min="14339" max="14339" width="51.53515625" style="3" customWidth="1"/>
    <col min="14340" max="14340" width="18.15234375" style="3" customWidth="1"/>
    <col min="14341" max="14341" width="18.15234375" style="3" bestFit="1" customWidth="1"/>
    <col min="14342" max="14342" width="19.3046875" style="3" bestFit="1" customWidth="1"/>
    <col min="14343" max="14592" width="11.3828125" style="3"/>
    <col min="14593" max="14593" width="3" style="3" customWidth="1"/>
    <col min="14594" max="14594" width="11.3046875" style="3" customWidth="1"/>
    <col min="14595" max="14595" width="51.53515625" style="3" customWidth="1"/>
    <col min="14596" max="14596" width="18.15234375" style="3" customWidth="1"/>
    <col min="14597" max="14597" width="18.15234375" style="3" bestFit="1" customWidth="1"/>
    <col min="14598" max="14598" width="19.3046875" style="3" bestFit="1" customWidth="1"/>
    <col min="14599" max="14848" width="11.3828125" style="3"/>
    <col min="14849" max="14849" width="3" style="3" customWidth="1"/>
    <col min="14850" max="14850" width="11.3046875" style="3" customWidth="1"/>
    <col min="14851" max="14851" width="51.53515625" style="3" customWidth="1"/>
    <col min="14852" max="14852" width="18.15234375" style="3" customWidth="1"/>
    <col min="14853" max="14853" width="18.15234375" style="3" bestFit="1" customWidth="1"/>
    <col min="14854" max="14854" width="19.3046875" style="3" bestFit="1" customWidth="1"/>
    <col min="14855" max="15104" width="11.3828125" style="3"/>
    <col min="15105" max="15105" width="3" style="3" customWidth="1"/>
    <col min="15106" max="15106" width="11.3046875" style="3" customWidth="1"/>
    <col min="15107" max="15107" width="51.53515625" style="3" customWidth="1"/>
    <col min="15108" max="15108" width="18.15234375" style="3" customWidth="1"/>
    <col min="15109" max="15109" width="18.15234375" style="3" bestFit="1" customWidth="1"/>
    <col min="15110" max="15110" width="19.3046875" style="3" bestFit="1" customWidth="1"/>
    <col min="15111" max="15360" width="11.3828125" style="3"/>
    <col min="15361" max="15361" width="3" style="3" customWidth="1"/>
    <col min="15362" max="15362" width="11.3046875" style="3" customWidth="1"/>
    <col min="15363" max="15363" width="51.53515625" style="3" customWidth="1"/>
    <col min="15364" max="15364" width="18.15234375" style="3" customWidth="1"/>
    <col min="15365" max="15365" width="18.15234375" style="3" bestFit="1" customWidth="1"/>
    <col min="15366" max="15366" width="19.3046875" style="3" bestFit="1" customWidth="1"/>
    <col min="15367" max="15616" width="11.3828125" style="3"/>
    <col min="15617" max="15617" width="3" style="3" customWidth="1"/>
    <col min="15618" max="15618" width="11.3046875" style="3" customWidth="1"/>
    <col min="15619" max="15619" width="51.53515625" style="3" customWidth="1"/>
    <col min="15620" max="15620" width="18.15234375" style="3" customWidth="1"/>
    <col min="15621" max="15621" width="18.15234375" style="3" bestFit="1" customWidth="1"/>
    <col min="15622" max="15622" width="19.3046875" style="3" bestFit="1" customWidth="1"/>
    <col min="15623" max="15872" width="11.3828125" style="3"/>
    <col min="15873" max="15873" width="3" style="3" customWidth="1"/>
    <col min="15874" max="15874" width="11.3046875" style="3" customWidth="1"/>
    <col min="15875" max="15875" width="51.53515625" style="3" customWidth="1"/>
    <col min="15876" max="15876" width="18.15234375" style="3" customWidth="1"/>
    <col min="15877" max="15877" width="18.15234375" style="3" bestFit="1" customWidth="1"/>
    <col min="15878" max="15878" width="19.3046875" style="3" bestFit="1" customWidth="1"/>
    <col min="15879" max="16128" width="11.3828125" style="3"/>
    <col min="16129" max="16129" width="3" style="3" customWidth="1"/>
    <col min="16130" max="16130" width="11.3046875" style="3" customWidth="1"/>
    <col min="16131" max="16131" width="51.53515625" style="3" customWidth="1"/>
    <col min="16132" max="16132" width="18.15234375" style="3" customWidth="1"/>
    <col min="16133" max="16133" width="18.15234375" style="3" bestFit="1" customWidth="1"/>
    <col min="16134" max="16134" width="19.3046875" style="3" bestFit="1" customWidth="1"/>
    <col min="16135" max="16384" width="11.3828125" style="3"/>
  </cols>
  <sheetData>
    <row r="1" spans="1:6" ht="14.15" x14ac:dyDescent="0.35">
      <c r="A1" s="1"/>
      <c r="B1" s="1"/>
      <c r="C1" s="2"/>
      <c r="D1" s="1"/>
      <c r="E1" s="1"/>
      <c r="F1" s="1"/>
    </row>
    <row r="2" spans="1:6" ht="17.600000000000001" x14ac:dyDescent="0.4">
      <c r="A2" s="76" t="s">
        <v>0</v>
      </c>
      <c r="B2" s="76"/>
      <c r="C2" s="76"/>
      <c r="D2" s="76"/>
      <c r="E2" s="76"/>
      <c r="F2" s="76"/>
    </row>
    <row r="3" spans="1:6" ht="17.600000000000001" x14ac:dyDescent="0.4">
      <c r="A3" s="76" t="s">
        <v>1</v>
      </c>
      <c r="B3" s="76"/>
      <c r="C3" s="76"/>
      <c r="D3" s="76"/>
      <c r="E3" s="76"/>
      <c r="F3" s="76"/>
    </row>
    <row r="4" spans="1:6" ht="17.600000000000001" x14ac:dyDescent="0.4">
      <c r="A4" s="4"/>
      <c r="B4" s="76" t="s">
        <v>2</v>
      </c>
      <c r="C4" s="76"/>
      <c r="D4" s="76"/>
      <c r="E4" s="76"/>
      <c r="F4" s="76"/>
    </row>
    <row r="5" spans="1:6" ht="14.6" thickBot="1" x14ac:dyDescent="0.4">
      <c r="A5" s="1"/>
      <c r="B5" s="1"/>
      <c r="C5" s="2"/>
      <c r="D5" s="1"/>
      <c r="E5" s="1"/>
      <c r="F5" s="1"/>
    </row>
    <row r="6" spans="1:6" s="7" customFormat="1" ht="14.6" thickBot="1" x14ac:dyDescent="0.4">
      <c r="A6" s="77" t="s">
        <v>3</v>
      </c>
      <c r="B6" s="78"/>
      <c r="C6" s="5" t="s">
        <v>4</v>
      </c>
      <c r="D6" s="6" t="s">
        <v>5</v>
      </c>
      <c r="E6" s="6" t="s">
        <v>6</v>
      </c>
      <c r="F6" s="6" t="s">
        <v>7</v>
      </c>
    </row>
    <row r="7" spans="1:6" ht="14.15" x14ac:dyDescent="0.35">
      <c r="A7" s="8">
        <v>0</v>
      </c>
      <c r="B7" s="9" t="s">
        <v>8</v>
      </c>
      <c r="C7" s="10"/>
      <c r="D7" s="11"/>
      <c r="E7" s="12"/>
      <c r="F7" s="13">
        <f>E8+E11+E14+E20+E26+E31</f>
        <v>8358688375.9400005</v>
      </c>
    </row>
    <row r="8" spans="1:6" ht="14.15" x14ac:dyDescent="0.35">
      <c r="A8" s="14"/>
      <c r="B8" s="15" t="s">
        <v>9</v>
      </c>
      <c r="C8" s="16" t="s">
        <v>10</v>
      </c>
      <c r="D8" s="17"/>
      <c r="E8" s="17">
        <f>SUM(D9:D10)</f>
        <v>4090469344</v>
      </c>
      <c r="F8" s="18"/>
    </row>
    <row r="9" spans="1:6" ht="14.15" x14ac:dyDescent="0.35">
      <c r="A9" s="14"/>
      <c r="B9" s="19" t="s">
        <v>11</v>
      </c>
      <c r="C9" s="20" t="s">
        <v>12</v>
      </c>
      <c r="D9" s="21">
        <f>'[1]C-6'!$C$11</f>
        <v>3514057976</v>
      </c>
      <c r="E9" s="22"/>
      <c r="F9" s="23"/>
    </row>
    <row r="10" spans="1:6" ht="14.15" x14ac:dyDescent="0.35">
      <c r="A10" s="14"/>
      <c r="B10" s="19" t="s">
        <v>13</v>
      </c>
      <c r="C10" s="20" t="s">
        <v>14</v>
      </c>
      <c r="D10" s="21">
        <f>'[1]C-6'!C12</f>
        <v>576411368</v>
      </c>
      <c r="E10" s="24"/>
      <c r="F10" s="23"/>
    </row>
    <row r="11" spans="1:6" ht="14.15" x14ac:dyDescent="0.35">
      <c r="A11" s="14"/>
      <c r="B11" s="15" t="s">
        <v>15</v>
      </c>
      <c r="C11" s="16" t="s">
        <v>16</v>
      </c>
      <c r="D11" s="17"/>
      <c r="E11" s="17">
        <f>SUM(D12:D13)</f>
        <v>44000000</v>
      </c>
      <c r="F11" s="18"/>
    </row>
    <row r="12" spans="1:6" ht="14.15" x14ac:dyDescent="0.35">
      <c r="A12" s="14"/>
      <c r="B12" s="19" t="s">
        <v>17</v>
      </c>
      <c r="C12" s="20" t="s">
        <v>18</v>
      </c>
      <c r="D12" s="21">
        <f>'[1]C-6'!C14</f>
        <v>4000000</v>
      </c>
      <c r="E12" s="22"/>
      <c r="F12" s="25"/>
    </row>
    <row r="13" spans="1:6" ht="14.15" x14ac:dyDescent="0.35">
      <c r="A13" s="14"/>
      <c r="B13" s="19" t="s">
        <v>19</v>
      </c>
      <c r="C13" s="20" t="s">
        <v>20</v>
      </c>
      <c r="D13" s="21">
        <f>'[1]C-6'!C15</f>
        <v>40000000</v>
      </c>
      <c r="E13" s="26"/>
      <c r="F13" s="23"/>
    </row>
    <row r="14" spans="1:6" ht="14.15" x14ac:dyDescent="0.35">
      <c r="A14" s="14"/>
      <c r="B14" s="15" t="s">
        <v>21</v>
      </c>
      <c r="C14" s="16" t="s">
        <v>22</v>
      </c>
      <c r="D14" s="17"/>
      <c r="E14" s="17">
        <f>SUM(D15:D19)</f>
        <v>2333871299.0200005</v>
      </c>
      <c r="F14" s="18"/>
    </row>
    <row r="15" spans="1:6" ht="14.15" x14ac:dyDescent="0.35">
      <c r="A15" s="14"/>
      <c r="B15" s="19" t="s">
        <v>23</v>
      </c>
      <c r="C15" s="20" t="s">
        <v>24</v>
      </c>
      <c r="D15" s="21">
        <f>'[1]C-6'!C17</f>
        <v>1371634522.9600003</v>
      </c>
      <c r="E15" s="26"/>
      <c r="F15" s="23"/>
    </row>
    <row r="16" spans="1:6" ht="14.15" x14ac:dyDescent="0.35">
      <c r="A16" s="14"/>
      <c r="B16" s="19" t="s">
        <v>25</v>
      </c>
      <c r="C16" s="20" t="s">
        <v>26</v>
      </c>
      <c r="D16" s="21">
        <f>'[1]C-6'!C18</f>
        <v>53210424.799999997</v>
      </c>
      <c r="E16" s="22"/>
      <c r="F16" s="23"/>
    </row>
    <row r="17" spans="1:6" ht="14.15" x14ac:dyDescent="0.35">
      <c r="A17" s="14"/>
      <c r="B17" s="19" t="s">
        <v>27</v>
      </c>
      <c r="C17" s="20" t="s">
        <v>28</v>
      </c>
      <c r="D17" s="21">
        <f>'[1]C-6'!C19</f>
        <v>497564481.07999998</v>
      </c>
      <c r="E17" s="22"/>
      <c r="F17" s="23"/>
    </row>
    <row r="18" spans="1:6" ht="14.15" x14ac:dyDescent="0.35">
      <c r="A18" s="14"/>
      <c r="B18" s="19" t="s">
        <v>29</v>
      </c>
      <c r="C18" s="20" t="s">
        <v>30</v>
      </c>
      <c r="D18" s="21">
        <f>'[1]C-6'!C20</f>
        <v>206984038.17999998</v>
      </c>
      <c r="E18" s="26"/>
      <c r="F18" s="23"/>
    </row>
    <row r="19" spans="1:6" ht="14.15" x14ac:dyDescent="0.35">
      <c r="A19" s="14"/>
      <c r="B19" s="19" t="s">
        <v>31</v>
      </c>
      <c r="C19" s="20" t="s">
        <v>32</v>
      </c>
      <c r="D19" s="21">
        <f>'[1]C-6'!C21</f>
        <v>204477832</v>
      </c>
      <c r="E19" s="27"/>
      <c r="F19" s="25"/>
    </row>
    <row r="20" spans="1:6" ht="14.15" x14ac:dyDescent="0.35">
      <c r="A20" s="14"/>
      <c r="B20" s="15" t="s">
        <v>33</v>
      </c>
      <c r="C20" s="16" t="s">
        <v>34</v>
      </c>
      <c r="D20" s="17"/>
      <c r="E20" s="17">
        <f>SUM(D21:D25)</f>
        <v>1000105007.2400001</v>
      </c>
      <c r="F20" s="28"/>
    </row>
    <row r="21" spans="1:6" ht="14.15" x14ac:dyDescent="0.35">
      <c r="A21" s="14"/>
      <c r="B21" s="29" t="s">
        <v>35</v>
      </c>
      <c r="C21" s="30" t="s">
        <v>36</v>
      </c>
      <c r="D21" s="31">
        <f>'[1]C-6'!C23</f>
        <v>552296794.92000008</v>
      </c>
      <c r="E21" s="22"/>
      <c r="F21" s="18"/>
    </row>
    <row r="22" spans="1:6" ht="14.15" x14ac:dyDescent="0.35">
      <c r="A22" s="14"/>
      <c r="B22" s="29" t="s">
        <v>37</v>
      </c>
      <c r="C22" s="30" t="s">
        <v>38</v>
      </c>
      <c r="D22" s="31">
        <f>'[1]C-6'!C24</f>
        <v>29853880.82</v>
      </c>
      <c r="E22" s="27"/>
      <c r="F22" s="18"/>
    </row>
    <row r="23" spans="1:6" ht="14.15" x14ac:dyDescent="0.35">
      <c r="A23" s="14"/>
      <c r="B23" s="29" t="s">
        <v>39</v>
      </c>
      <c r="C23" s="30" t="s">
        <v>40</v>
      </c>
      <c r="D23" s="31">
        <f>'[1]C-6'!C25</f>
        <v>89561642.500000015</v>
      </c>
      <c r="E23" s="27"/>
      <c r="F23" s="18"/>
    </row>
    <row r="24" spans="1:6" ht="14.15" x14ac:dyDescent="0.35">
      <c r="A24" s="14"/>
      <c r="B24" s="29" t="s">
        <v>41</v>
      </c>
      <c r="C24" s="30" t="s">
        <v>42</v>
      </c>
      <c r="D24" s="31">
        <f>'[1]C-6'!C26</f>
        <v>298538808.18000001</v>
      </c>
      <c r="E24" s="22"/>
      <c r="F24" s="28"/>
    </row>
    <row r="25" spans="1:6" ht="14.15" x14ac:dyDescent="0.35">
      <c r="A25" s="14"/>
      <c r="B25" s="29" t="s">
        <v>43</v>
      </c>
      <c r="C25" s="30" t="s">
        <v>44</v>
      </c>
      <c r="D25" s="31">
        <f>'[1]C-6'!C27</f>
        <v>29853880.820000004</v>
      </c>
      <c r="E25" s="27"/>
      <c r="F25" s="18"/>
    </row>
    <row r="26" spans="1:6" ht="28.3" x14ac:dyDescent="0.35">
      <c r="A26" s="14"/>
      <c r="B26" s="32" t="s">
        <v>45</v>
      </c>
      <c r="C26" s="33" t="s">
        <v>46</v>
      </c>
      <c r="D26" s="34"/>
      <c r="E26" s="34">
        <f>SUM(D27:D30)</f>
        <v>890242725.67999983</v>
      </c>
      <c r="F26" s="18"/>
    </row>
    <row r="27" spans="1:6" ht="14.15" x14ac:dyDescent="0.35">
      <c r="A27" s="14"/>
      <c r="B27" s="29" t="s">
        <v>47</v>
      </c>
      <c r="C27" s="30" t="s">
        <v>48</v>
      </c>
      <c r="D27" s="31">
        <f>'[1]C-6'!C29</f>
        <v>303315429.01999998</v>
      </c>
      <c r="E27" s="27"/>
      <c r="F27" s="18"/>
    </row>
    <row r="28" spans="1:6" ht="14.15" x14ac:dyDescent="0.35">
      <c r="A28" s="14"/>
      <c r="B28" s="29" t="s">
        <v>49</v>
      </c>
      <c r="C28" s="30" t="s">
        <v>50</v>
      </c>
      <c r="D28" s="31">
        <f>'[1]C-6'!C30</f>
        <v>89561642.5</v>
      </c>
      <c r="E28" s="27"/>
      <c r="F28" s="18"/>
    </row>
    <row r="29" spans="1:6" ht="14.15" x14ac:dyDescent="0.35">
      <c r="A29" s="14"/>
      <c r="B29" s="29" t="s">
        <v>51</v>
      </c>
      <c r="C29" s="30" t="s">
        <v>52</v>
      </c>
      <c r="D29" s="31">
        <f>'[1]C-6'!C31</f>
        <v>179123284.66</v>
      </c>
      <c r="E29" s="22"/>
      <c r="F29" s="28"/>
    </row>
    <row r="30" spans="1:6" ht="14.15" x14ac:dyDescent="0.35">
      <c r="A30" s="14"/>
      <c r="B30" s="29" t="s">
        <v>53</v>
      </c>
      <c r="C30" s="30" t="s">
        <v>54</v>
      </c>
      <c r="D30" s="31">
        <f>'[1]C-6'!C32</f>
        <v>318242369.49999994</v>
      </c>
      <c r="E30" s="27"/>
      <c r="F30" s="18"/>
    </row>
    <row r="31" spans="1:6" ht="14.15" x14ac:dyDescent="0.35">
      <c r="A31" s="14"/>
      <c r="B31" s="35" t="s">
        <v>55</v>
      </c>
      <c r="C31" s="16" t="s">
        <v>56</v>
      </c>
      <c r="D31" s="17"/>
      <c r="E31" s="17">
        <f>SUM(D32)</f>
        <v>0</v>
      </c>
      <c r="F31" s="18"/>
    </row>
    <row r="32" spans="1:6" ht="14.15" x14ac:dyDescent="0.35">
      <c r="A32" s="14" t="s">
        <v>57</v>
      </c>
      <c r="B32" s="29" t="s">
        <v>58</v>
      </c>
      <c r="C32" s="30" t="s">
        <v>59</v>
      </c>
      <c r="D32" s="31">
        <f>'[1]C-6'!C34</f>
        <v>0</v>
      </c>
      <c r="E32" s="27"/>
      <c r="F32" s="18"/>
    </row>
    <row r="33" spans="1:6" ht="14.15" x14ac:dyDescent="0.35">
      <c r="A33" s="14"/>
      <c r="B33" s="36"/>
      <c r="C33" s="37"/>
      <c r="D33" s="31"/>
      <c r="E33" s="22"/>
      <c r="F33" s="28"/>
    </row>
    <row r="34" spans="1:6" ht="14.15" x14ac:dyDescent="0.35">
      <c r="A34" s="38">
        <v>1</v>
      </c>
      <c r="B34" s="39" t="s">
        <v>60</v>
      </c>
      <c r="C34" s="40"/>
      <c r="D34" s="41"/>
      <c r="E34" s="42"/>
      <c r="F34" s="43">
        <f>E35+E39+E45+E50+E57+E62+E64+E68+E74+E76</f>
        <v>5230590218.46381</v>
      </c>
    </row>
    <row r="35" spans="1:6" ht="14.15" x14ac:dyDescent="0.35">
      <c r="A35" s="14"/>
      <c r="B35" s="35" t="s">
        <v>61</v>
      </c>
      <c r="C35" s="16" t="s">
        <v>62</v>
      </c>
      <c r="D35" s="17"/>
      <c r="E35" s="17">
        <f>SUM(D36:D38)</f>
        <v>873412233.90000021</v>
      </c>
      <c r="F35" s="18"/>
    </row>
    <row r="36" spans="1:6" ht="14.15" x14ac:dyDescent="0.35">
      <c r="A36" s="14"/>
      <c r="B36" s="29" t="s">
        <v>63</v>
      </c>
      <c r="C36" s="30" t="s">
        <v>64</v>
      </c>
      <c r="D36" s="31">
        <f>'[1]C-6'!C38</f>
        <v>872452233.90000021</v>
      </c>
      <c r="E36" s="27"/>
      <c r="F36" s="18"/>
    </row>
    <row r="37" spans="1:6" ht="14.15" x14ac:dyDescent="0.35">
      <c r="A37" s="14"/>
      <c r="B37" s="29" t="s">
        <v>65</v>
      </c>
      <c r="C37" s="30" t="s">
        <v>66</v>
      </c>
      <c r="D37" s="31">
        <f>'[1]C-6'!C39</f>
        <v>0</v>
      </c>
      <c r="E37" s="27"/>
      <c r="F37" s="18"/>
    </row>
    <row r="38" spans="1:6" ht="14.15" x14ac:dyDescent="0.35">
      <c r="A38" s="14"/>
      <c r="B38" s="29" t="s">
        <v>67</v>
      </c>
      <c r="C38" s="30" t="s">
        <v>68</v>
      </c>
      <c r="D38" s="31">
        <f>'[1]C-6'!C40</f>
        <v>960000</v>
      </c>
      <c r="E38" s="27"/>
      <c r="F38" s="18"/>
    </row>
    <row r="39" spans="1:6" ht="14.15" x14ac:dyDescent="0.35">
      <c r="A39" s="14"/>
      <c r="B39" s="35" t="s">
        <v>69</v>
      </c>
      <c r="C39" s="16" t="s">
        <v>70</v>
      </c>
      <c r="D39" s="17"/>
      <c r="E39" s="17">
        <f>SUM(D40:D44)</f>
        <v>92464000</v>
      </c>
      <c r="F39" s="18"/>
    </row>
    <row r="40" spans="1:6" ht="14.15" x14ac:dyDescent="0.35">
      <c r="A40" s="14"/>
      <c r="B40" s="29" t="s">
        <v>71</v>
      </c>
      <c r="C40" s="30" t="s">
        <v>72</v>
      </c>
      <c r="D40" s="31">
        <f>'[1]C-6'!C42</f>
        <v>420000</v>
      </c>
      <c r="E40" s="27"/>
      <c r="F40" s="18"/>
    </row>
    <row r="41" spans="1:6" ht="14.15" x14ac:dyDescent="0.35">
      <c r="A41" s="14"/>
      <c r="B41" s="29" t="s">
        <v>73</v>
      </c>
      <c r="C41" s="30" t="s">
        <v>74</v>
      </c>
      <c r="D41" s="31">
        <f>'[1]C-6'!C43</f>
        <v>90000000</v>
      </c>
      <c r="E41" s="22"/>
      <c r="F41" s="28"/>
    </row>
    <row r="42" spans="1:6" ht="14.15" x14ac:dyDescent="0.35">
      <c r="A42" s="14"/>
      <c r="B42" s="29" t="s">
        <v>75</v>
      </c>
      <c r="C42" s="30" t="s">
        <v>76</v>
      </c>
      <c r="D42" s="31">
        <f>'[1]C-6'!C44</f>
        <v>220000</v>
      </c>
      <c r="E42" s="27"/>
      <c r="F42" s="18"/>
    </row>
    <row r="43" spans="1:6" ht="14.15" x14ac:dyDescent="0.35">
      <c r="A43" s="14"/>
      <c r="B43" s="44" t="s">
        <v>77</v>
      </c>
      <c r="C43" s="20" t="s">
        <v>78</v>
      </c>
      <c r="D43" s="31">
        <f>[1]Comparativo!D45</f>
        <v>1824000</v>
      </c>
      <c r="E43" s="27"/>
      <c r="F43" s="18"/>
    </row>
    <row r="44" spans="1:6" ht="14.15" x14ac:dyDescent="0.35">
      <c r="A44" s="14"/>
      <c r="B44" s="44" t="s">
        <v>79</v>
      </c>
      <c r="C44" s="20" t="s">
        <v>80</v>
      </c>
      <c r="D44" s="31">
        <f>'[1]C-6'!C46</f>
        <v>0</v>
      </c>
      <c r="E44" s="27"/>
      <c r="F44" s="18"/>
    </row>
    <row r="45" spans="1:6" ht="14.15" x14ac:dyDescent="0.35">
      <c r="A45" s="14"/>
      <c r="B45" s="35" t="s">
        <v>81</v>
      </c>
      <c r="C45" s="16" t="s">
        <v>82</v>
      </c>
      <c r="D45" s="17"/>
      <c r="E45" s="17">
        <f>SUM(D46:D49)</f>
        <v>26439304.100000001</v>
      </c>
      <c r="F45" s="28"/>
    </row>
    <row r="46" spans="1:6" ht="14.15" x14ac:dyDescent="0.35">
      <c r="A46" s="14"/>
      <c r="B46" s="44" t="s">
        <v>83</v>
      </c>
      <c r="C46" s="20" t="s">
        <v>84</v>
      </c>
      <c r="D46" s="21">
        <f>'[1]C-6'!C48</f>
        <v>3860000</v>
      </c>
      <c r="E46" s="27"/>
      <c r="F46" s="18"/>
    </row>
    <row r="47" spans="1:6" ht="14.15" x14ac:dyDescent="0.35">
      <c r="A47" s="14"/>
      <c r="B47" s="44" t="s">
        <v>85</v>
      </c>
      <c r="C47" s="20" t="s">
        <v>86</v>
      </c>
      <c r="D47" s="21">
        <f>'[1]C-6'!C49</f>
        <v>500000</v>
      </c>
      <c r="E47" s="27"/>
      <c r="F47" s="18"/>
    </row>
    <row r="48" spans="1:6" ht="14.15" x14ac:dyDescent="0.35">
      <c r="A48" s="14"/>
      <c r="B48" s="44" t="s">
        <v>87</v>
      </c>
      <c r="C48" s="20" t="s">
        <v>88</v>
      </c>
      <c r="D48" s="21">
        <f>'[1]C-6'!C50</f>
        <v>100000</v>
      </c>
      <c r="E48" s="27"/>
      <c r="F48" s="18"/>
    </row>
    <row r="49" spans="1:6" ht="14.15" x14ac:dyDescent="0.35">
      <c r="A49" s="14"/>
      <c r="B49" s="45" t="s">
        <v>89</v>
      </c>
      <c r="C49" s="46" t="s">
        <v>90</v>
      </c>
      <c r="D49" s="21">
        <f>'[1]C-6'!C51</f>
        <v>21979304.100000001</v>
      </c>
      <c r="E49" s="27"/>
      <c r="F49" s="18"/>
    </row>
    <row r="50" spans="1:6" ht="14.15" x14ac:dyDescent="0.35">
      <c r="A50" s="14"/>
      <c r="B50" s="35" t="s">
        <v>91</v>
      </c>
      <c r="C50" s="16" t="s">
        <v>92</v>
      </c>
      <c r="D50" s="17"/>
      <c r="E50" s="17">
        <f>SUM(D51:D56)</f>
        <v>3954602603.9000001</v>
      </c>
      <c r="F50" s="28"/>
    </row>
    <row r="51" spans="1:6" ht="14.15" x14ac:dyDescent="0.35">
      <c r="A51" s="14"/>
      <c r="B51" s="44" t="s">
        <v>93</v>
      </c>
      <c r="C51" s="20" t="s">
        <v>94</v>
      </c>
      <c r="D51" s="21">
        <f>'[1]C-6'!C53</f>
        <v>4998029.4000000004</v>
      </c>
      <c r="E51" s="27"/>
      <c r="F51" s="18"/>
    </row>
    <row r="52" spans="1:6" ht="14.15" x14ac:dyDescent="0.35">
      <c r="A52" s="14"/>
      <c r="B52" s="44" t="s">
        <v>95</v>
      </c>
      <c r="C52" s="20" t="s">
        <v>96</v>
      </c>
      <c r="D52" s="21">
        <f>'[1]C-6'!C54</f>
        <v>20500000</v>
      </c>
      <c r="E52" s="27"/>
      <c r="F52" s="18"/>
    </row>
    <row r="53" spans="1:6" ht="14.15" x14ac:dyDescent="0.35">
      <c r="A53" s="14"/>
      <c r="B53" s="44" t="s">
        <v>97</v>
      </c>
      <c r="C53" s="20" t="s">
        <v>98</v>
      </c>
      <c r="D53" s="21">
        <f>'[1]C-6'!C55</f>
        <v>1217196235.0999999</v>
      </c>
      <c r="E53" s="27"/>
      <c r="F53" s="18"/>
    </row>
    <row r="54" spans="1:6" ht="14.15" x14ac:dyDescent="0.35">
      <c r="A54" s="14"/>
      <c r="B54" s="44" t="s">
        <v>99</v>
      </c>
      <c r="C54" s="20" t="s">
        <v>100</v>
      </c>
      <c r="D54" s="21">
        <f>'[1]C-6'!C56</f>
        <v>2115320000</v>
      </c>
      <c r="E54" s="27"/>
      <c r="F54" s="18"/>
    </row>
    <row r="55" spans="1:6" ht="14.15" x14ac:dyDescent="0.35">
      <c r="A55" s="14"/>
      <c r="B55" s="44" t="s">
        <v>101</v>
      </c>
      <c r="C55" s="20" t="s">
        <v>102</v>
      </c>
      <c r="D55" s="21">
        <f>'[1]C-6'!C57</f>
        <v>36219000</v>
      </c>
      <c r="E55" s="22"/>
      <c r="F55" s="28"/>
    </row>
    <row r="56" spans="1:6" ht="14.15" x14ac:dyDescent="0.35">
      <c r="A56" s="14"/>
      <c r="B56" s="44" t="s">
        <v>103</v>
      </c>
      <c r="C56" s="20" t="s">
        <v>104</v>
      </c>
      <c r="D56" s="21">
        <f>'[1]C-6'!C58</f>
        <v>560369339.39999998</v>
      </c>
      <c r="E56" s="27"/>
      <c r="F56" s="18"/>
    </row>
    <row r="57" spans="1:6" ht="14.15" x14ac:dyDescent="0.35">
      <c r="A57" s="14"/>
      <c r="B57" s="35" t="s">
        <v>105</v>
      </c>
      <c r="C57" s="16" t="s">
        <v>106</v>
      </c>
      <c r="D57" s="17"/>
      <c r="E57" s="17">
        <f>SUM(D58:D61)</f>
        <v>111985122.30000001</v>
      </c>
      <c r="F57" s="28"/>
    </row>
    <row r="58" spans="1:6" ht="14.15" x14ac:dyDescent="0.35">
      <c r="A58" s="14"/>
      <c r="B58" s="44" t="s">
        <v>107</v>
      </c>
      <c r="C58" s="20" t="s">
        <v>108</v>
      </c>
      <c r="D58" s="21">
        <f>'[1]C-6'!C60</f>
        <v>53813500</v>
      </c>
      <c r="E58" s="27"/>
      <c r="F58" s="18"/>
    </row>
    <row r="59" spans="1:6" ht="14.15" x14ac:dyDescent="0.35">
      <c r="A59" s="14"/>
      <c r="B59" s="44" t="s">
        <v>109</v>
      </c>
      <c r="C59" s="20" t="s">
        <v>110</v>
      </c>
      <c r="D59" s="21">
        <f>'[1]C-6'!C61</f>
        <v>27600000</v>
      </c>
      <c r="E59" s="27"/>
      <c r="F59" s="18"/>
    </row>
    <row r="60" spans="1:6" ht="14.15" x14ac:dyDescent="0.35">
      <c r="A60" s="14"/>
      <c r="B60" s="44" t="s">
        <v>111</v>
      </c>
      <c r="C60" s="20" t="s">
        <v>112</v>
      </c>
      <c r="D60" s="21">
        <f>'[1]C-6'!C62</f>
        <v>13417115.400000002</v>
      </c>
      <c r="E60" s="27"/>
      <c r="F60" s="18"/>
    </row>
    <row r="61" spans="1:6" ht="14.15" x14ac:dyDescent="0.35">
      <c r="A61" s="14"/>
      <c r="B61" s="44" t="s">
        <v>113</v>
      </c>
      <c r="C61" s="20" t="s">
        <v>114</v>
      </c>
      <c r="D61" s="21">
        <f>'[1]C-6'!C63</f>
        <v>17154506.900000002</v>
      </c>
      <c r="E61" s="27"/>
      <c r="F61" s="18"/>
    </row>
    <row r="62" spans="1:6" ht="14.15" x14ac:dyDescent="0.35">
      <c r="A62" s="47"/>
      <c r="B62" s="35" t="s">
        <v>115</v>
      </c>
      <c r="C62" s="16" t="s">
        <v>116</v>
      </c>
      <c r="D62" s="17"/>
      <c r="E62" s="17">
        <f>D63</f>
        <v>17180000</v>
      </c>
      <c r="F62" s="18"/>
    </row>
    <row r="63" spans="1:6" ht="14.15" x14ac:dyDescent="0.35">
      <c r="A63" s="14"/>
      <c r="B63" s="44" t="s">
        <v>117</v>
      </c>
      <c r="C63" s="20" t="s">
        <v>118</v>
      </c>
      <c r="D63" s="21">
        <f>'[1]C-6'!C65</f>
        <v>17180000</v>
      </c>
      <c r="E63" s="22"/>
      <c r="F63" s="28"/>
    </row>
    <row r="64" spans="1:6" ht="14.15" x14ac:dyDescent="0.35">
      <c r="A64" s="14"/>
      <c r="B64" s="35" t="s">
        <v>119</v>
      </c>
      <c r="C64" s="16" t="s">
        <v>120</v>
      </c>
      <c r="D64" s="17"/>
      <c r="E64" s="17">
        <f>SUM(D65:D67)</f>
        <v>108101902.26380952</v>
      </c>
      <c r="F64" s="28"/>
    </row>
    <row r="65" spans="1:6" ht="14.15" x14ac:dyDescent="0.35">
      <c r="A65" s="14"/>
      <c r="B65" s="44" t="s">
        <v>121</v>
      </c>
      <c r="C65" s="20" t="s">
        <v>122</v>
      </c>
      <c r="D65" s="21">
        <f>'[1]C-6'!C67</f>
        <v>107101902.26380952</v>
      </c>
      <c r="E65" s="22"/>
      <c r="F65" s="28"/>
    </row>
    <row r="66" spans="1:6" ht="14.15" x14ac:dyDescent="0.35">
      <c r="A66" s="14"/>
      <c r="B66" s="44" t="s">
        <v>123</v>
      </c>
      <c r="C66" s="20" t="s">
        <v>124</v>
      </c>
      <c r="D66" s="21">
        <f>'[1]C-6'!C68</f>
        <v>0</v>
      </c>
      <c r="E66" s="22"/>
      <c r="F66" s="28"/>
    </row>
    <row r="67" spans="1:6" ht="14.15" x14ac:dyDescent="0.35">
      <c r="A67" s="14"/>
      <c r="B67" s="44" t="s">
        <v>125</v>
      </c>
      <c r="C67" s="20" t="s">
        <v>126</v>
      </c>
      <c r="D67" s="21">
        <f>'[1]C-6'!C69</f>
        <v>1000000</v>
      </c>
      <c r="E67" s="22"/>
      <c r="F67" s="28"/>
    </row>
    <row r="68" spans="1:6" ht="14.15" x14ac:dyDescent="0.35">
      <c r="A68" s="14"/>
      <c r="B68" s="35" t="s">
        <v>127</v>
      </c>
      <c r="C68" s="16" t="s">
        <v>128</v>
      </c>
      <c r="D68" s="17"/>
      <c r="E68" s="17">
        <f>SUM(D69:D73)</f>
        <v>46305052</v>
      </c>
      <c r="F68" s="18"/>
    </row>
    <row r="69" spans="1:6" ht="14.15" x14ac:dyDescent="0.35">
      <c r="A69" s="14"/>
      <c r="B69" s="29" t="s">
        <v>129</v>
      </c>
      <c r="C69" s="30" t="s">
        <v>130</v>
      </c>
      <c r="D69" s="31">
        <f>'[1]C-6'!C71</f>
        <v>30205048</v>
      </c>
      <c r="E69" s="27"/>
      <c r="F69" s="18"/>
    </row>
    <row r="70" spans="1:6" ht="14.15" x14ac:dyDescent="0.35">
      <c r="A70" s="14"/>
      <c r="B70" s="29" t="s">
        <v>131</v>
      </c>
      <c r="C70" s="30" t="s">
        <v>132</v>
      </c>
      <c r="D70" s="31">
        <f>'[1]C-6'!C72</f>
        <v>11300004</v>
      </c>
      <c r="E70" s="27"/>
      <c r="F70" s="18"/>
    </row>
    <row r="71" spans="1:6" ht="14.15" x14ac:dyDescent="0.35">
      <c r="A71" s="14"/>
      <c r="B71" s="48" t="s">
        <v>133</v>
      </c>
      <c r="C71" s="49" t="s">
        <v>134</v>
      </c>
      <c r="D71" s="31">
        <f>'[1]C-6'!C73</f>
        <v>1000000</v>
      </c>
      <c r="E71" s="27"/>
      <c r="F71" s="18"/>
    </row>
    <row r="72" spans="1:6" ht="14.15" x14ac:dyDescent="0.35">
      <c r="A72" s="14"/>
      <c r="B72" s="48" t="s">
        <v>135</v>
      </c>
      <c r="C72" s="49" t="s">
        <v>136</v>
      </c>
      <c r="D72" s="31">
        <f>'[1]C-6'!C74</f>
        <v>2300000</v>
      </c>
      <c r="E72" s="22"/>
      <c r="F72" s="28"/>
    </row>
    <row r="73" spans="1:6" ht="14.15" x14ac:dyDescent="0.35">
      <c r="A73" s="14"/>
      <c r="B73" s="48" t="s">
        <v>137</v>
      </c>
      <c r="C73" s="49" t="s">
        <v>138</v>
      </c>
      <c r="D73" s="31">
        <f>'[1]C-6'!C75</f>
        <v>1500000</v>
      </c>
      <c r="E73" s="27"/>
      <c r="F73" s="18"/>
    </row>
    <row r="74" spans="1:6" ht="14.15" x14ac:dyDescent="0.35">
      <c r="A74" s="14"/>
      <c r="B74" s="35" t="s">
        <v>139</v>
      </c>
      <c r="C74" s="16" t="s">
        <v>140</v>
      </c>
      <c r="D74" s="17"/>
      <c r="E74" s="17">
        <f>D75</f>
        <v>100000</v>
      </c>
      <c r="F74" s="28"/>
    </row>
    <row r="75" spans="1:6" ht="14.15" x14ac:dyDescent="0.35">
      <c r="A75" s="14"/>
      <c r="B75" s="48" t="s">
        <v>141</v>
      </c>
      <c r="C75" s="49" t="s">
        <v>142</v>
      </c>
      <c r="D75" s="31">
        <f>'[1]C-6'!C77</f>
        <v>100000</v>
      </c>
      <c r="E75" s="27"/>
      <c r="F75" s="18"/>
    </row>
    <row r="76" spans="1:6" ht="14.15" x14ac:dyDescent="0.35">
      <c r="A76" s="14"/>
      <c r="B76" s="35" t="s">
        <v>143</v>
      </c>
      <c r="C76" s="16" t="s">
        <v>144</v>
      </c>
      <c r="D76" s="17"/>
      <c r="E76" s="17">
        <f>D77</f>
        <v>0</v>
      </c>
      <c r="F76" s="28"/>
    </row>
    <row r="77" spans="1:6" ht="14.15" x14ac:dyDescent="0.35">
      <c r="A77" s="14"/>
      <c r="B77" s="48" t="s">
        <v>145</v>
      </c>
      <c r="C77" s="49" t="s">
        <v>146</v>
      </c>
      <c r="D77" s="31">
        <f>'[1]C-6'!C79</f>
        <v>0</v>
      </c>
      <c r="E77" s="27"/>
      <c r="F77" s="18"/>
    </row>
    <row r="78" spans="1:6" ht="14.15" x14ac:dyDescent="0.35">
      <c r="A78" s="14"/>
      <c r="B78" s="36"/>
      <c r="C78" s="37"/>
      <c r="D78" s="31"/>
      <c r="E78" s="27"/>
      <c r="F78" s="18"/>
    </row>
    <row r="79" spans="1:6" ht="14.15" x14ac:dyDescent="0.35">
      <c r="A79" s="50">
        <v>2</v>
      </c>
      <c r="B79" s="39" t="s">
        <v>147</v>
      </c>
      <c r="C79" s="40"/>
      <c r="D79" s="41"/>
      <c r="E79" s="41"/>
      <c r="F79" s="43">
        <f>E80+E85+E87+E93+E96</f>
        <v>20628311.920000002</v>
      </c>
    </row>
    <row r="80" spans="1:6" ht="14.15" x14ac:dyDescent="0.35">
      <c r="A80" s="14"/>
      <c r="B80" s="35" t="s">
        <v>148</v>
      </c>
      <c r="C80" s="16" t="s">
        <v>149</v>
      </c>
      <c r="D80" s="51"/>
      <c r="E80" s="51">
        <f>D81+D82+D83+D84</f>
        <v>5809999.9199999999</v>
      </c>
      <c r="F80" s="18"/>
    </row>
    <row r="81" spans="1:6" ht="14.15" x14ac:dyDescent="0.35">
      <c r="A81" s="14"/>
      <c r="B81" s="48" t="s">
        <v>150</v>
      </c>
      <c r="C81" s="49" t="s">
        <v>151</v>
      </c>
      <c r="D81" s="31">
        <f>'[1]C-6'!C83</f>
        <v>3499999.92</v>
      </c>
      <c r="E81" s="27"/>
      <c r="F81" s="18"/>
    </row>
    <row r="82" spans="1:6" ht="14.15" x14ac:dyDescent="0.35">
      <c r="A82" s="14"/>
      <c r="B82" s="48" t="s">
        <v>152</v>
      </c>
      <c r="C82" s="49" t="s">
        <v>153</v>
      </c>
      <c r="D82" s="31">
        <f>'[1]C-6'!C84</f>
        <v>240000</v>
      </c>
      <c r="E82" s="22"/>
      <c r="F82" s="28"/>
    </row>
    <row r="83" spans="1:6" ht="14.15" x14ac:dyDescent="0.35">
      <c r="A83" s="14"/>
      <c r="B83" s="48" t="s">
        <v>154</v>
      </c>
      <c r="C83" s="49" t="s">
        <v>155</v>
      </c>
      <c r="D83" s="31">
        <f>'[1]C-6'!C85</f>
        <v>2000000</v>
      </c>
      <c r="E83" s="27"/>
      <c r="F83" s="18"/>
    </row>
    <row r="84" spans="1:6" ht="14.15" x14ac:dyDescent="0.35">
      <c r="A84" s="14"/>
      <c r="B84" s="48" t="s">
        <v>156</v>
      </c>
      <c r="C84" s="49" t="s">
        <v>157</v>
      </c>
      <c r="D84" s="31">
        <f>'[1]C-6'!C86</f>
        <v>70000</v>
      </c>
      <c r="E84" s="27"/>
      <c r="F84" s="18"/>
    </row>
    <row r="85" spans="1:6" ht="14.15" x14ac:dyDescent="0.35">
      <c r="A85" s="14"/>
      <c r="B85" s="35" t="s">
        <v>158</v>
      </c>
      <c r="C85" s="16" t="s">
        <v>159</v>
      </c>
      <c r="D85" s="51"/>
      <c r="E85" s="51">
        <f>SUM(D86)</f>
        <v>2948000</v>
      </c>
      <c r="F85" s="28"/>
    </row>
    <row r="86" spans="1:6" ht="14.15" x14ac:dyDescent="0.35">
      <c r="A86" s="14"/>
      <c r="B86" s="48" t="s">
        <v>160</v>
      </c>
      <c r="C86" s="49" t="s">
        <v>161</v>
      </c>
      <c r="D86" s="21">
        <f>'[1]C-6'!C88</f>
        <v>2948000</v>
      </c>
      <c r="E86" s="27"/>
      <c r="F86" s="18"/>
    </row>
    <row r="87" spans="1:6" ht="28.3" x14ac:dyDescent="0.35">
      <c r="A87" s="14"/>
      <c r="B87" s="52" t="s">
        <v>162</v>
      </c>
      <c r="C87" s="53" t="s">
        <v>163</v>
      </c>
      <c r="D87" s="34"/>
      <c r="E87" s="34">
        <f>SUM(D88:D92)</f>
        <v>1113612</v>
      </c>
      <c r="F87" s="18"/>
    </row>
    <row r="88" spans="1:6" ht="14.15" x14ac:dyDescent="0.35">
      <c r="A88" s="14"/>
      <c r="B88" s="48" t="s">
        <v>164</v>
      </c>
      <c r="C88" s="49" t="s">
        <v>165</v>
      </c>
      <c r="D88" s="31">
        <f>[1]Comparativo!D90</f>
        <v>555000</v>
      </c>
      <c r="E88" s="22"/>
      <c r="F88" s="28"/>
    </row>
    <row r="89" spans="1:6" ht="14.15" x14ac:dyDescent="0.35">
      <c r="A89" s="14"/>
      <c r="B89" s="48" t="s">
        <v>166</v>
      </c>
      <c r="C89" s="49" t="s">
        <v>167</v>
      </c>
      <c r="D89" s="31">
        <f>'[1]C-6'!C91</f>
        <v>40000</v>
      </c>
      <c r="E89" s="27"/>
      <c r="F89" s="18"/>
    </row>
    <row r="90" spans="1:6" ht="14.15" x14ac:dyDescent="0.35">
      <c r="A90" s="14"/>
      <c r="B90" s="48" t="s">
        <v>168</v>
      </c>
      <c r="C90" s="49" t="s">
        <v>169</v>
      </c>
      <c r="D90" s="31">
        <f>'[1]C-6'!C92</f>
        <v>468612</v>
      </c>
      <c r="E90" s="27"/>
      <c r="F90" s="18"/>
    </row>
    <row r="91" spans="1:6" ht="14.15" x14ac:dyDescent="0.35">
      <c r="A91" s="14"/>
      <c r="B91" s="48" t="s">
        <v>170</v>
      </c>
      <c r="C91" s="49" t="s">
        <v>171</v>
      </c>
      <c r="D91" s="31">
        <f>'[1]C-6'!C93</f>
        <v>50000</v>
      </c>
      <c r="E91" s="54"/>
      <c r="F91" s="18"/>
    </row>
    <row r="92" spans="1:6" ht="14.15" x14ac:dyDescent="0.35">
      <c r="A92" s="14"/>
      <c r="B92" s="48" t="s">
        <v>172</v>
      </c>
      <c r="C92" s="49" t="s">
        <v>173</v>
      </c>
      <c r="D92" s="31">
        <f>[1]Comparativo!D94</f>
        <v>0</v>
      </c>
      <c r="E92" s="54"/>
      <c r="F92" s="18"/>
    </row>
    <row r="93" spans="1:6" ht="14.15" x14ac:dyDescent="0.35">
      <c r="A93" s="14"/>
      <c r="B93" s="35" t="s">
        <v>174</v>
      </c>
      <c r="C93" s="16" t="s">
        <v>175</v>
      </c>
      <c r="D93" s="51"/>
      <c r="E93" s="51">
        <f>D94+D95</f>
        <v>540000</v>
      </c>
      <c r="F93" s="18"/>
    </row>
    <row r="94" spans="1:6" ht="14.15" x14ac:dyDescent="0.35">
      <c r="A94" s="14"/>
      <c r="B94" s="48" t="s">
        <v>176</v>
      </c>
      <c r="C94" s="49" t="s">
        <v>177</v>
      </c>
      <c r="D94" s="31">
        <f>'[1]C-6'!C96</f>
        <v>0</v>
      </c>
      <c r="E94" s="27"/>
      <c r="F94" s="18"/>
    </row>
    <row r="95" spans="1:6" ht="14.15" x14ac:dyDescent="0.35">
      <c r="A95" s="14"/>
      <c r="B95" s="48" t="s">
        <v>178</v>
      </c>
      <c r="C95" s="49" t="s">
        <v>179</v>
      </c>
      <c r="D95" s="31">
        <f>'[1]C-6'!C97</f>
        <v>540000</v>
      </c>
      <c r="E95" s="22"/>
      <c r="F95" s="28"/>
    </row>
    <row r="96" spans="1:6" ht="14.15" x14ac:dyDescent="0.35">
      <c r="A96" s="14"/>
      <c r="B96" s="35" t="s">
        <v>180</v>
      </c>
      <c r="C96" s="16" t="s">
        <v>181</v>
      </c>
      <c r="D96" s="51"/>
      <c r="E96" s="51">
        <f>D97+D98+D99+D100+D101+D102+D103+D104</f>
        <v>10216700</v>
      </c>
      <c r="F96" s="18"/>
    </row>
    <row r="97" spans="1:6" ht="14.15" x14ac:dyDescent="0.35">
      <c r="A97" s="14"/>
      <c r="B97" s="48" t="s">
        <v>182</v>
      </c>
      <c r="C97" s="49" t="s">
        <v>183</v>
      </c>
      <c r="D97" s="31">
        <f>'[1]C-6'!C99</f>
        <v>506200</v>
      </c>
      <c r="E97" s="27"/>
      <c r="F97" s="18"/>
    </row>
    <row r="98" spans="1:6" ht="14.15" x14ac:dyDescent="0.35">
      <c r="A98" s="14"/>
      <c r="B98" s="48" t="s">
        <v>184</v>
      </c>
      <c r="C98" s="49" t="s">
        <v>185</v>
      </c>
      <c r="D98" s="31">
        <f>'[1]C-6'!C100</f>
        <v>211000</v>
      </c>
      <c r="E98" s="22"/>
      <c r="F98" s="28"/>
    </row>
    <row r="99" spans="1:6" ht="14.15" x14ac:dyDescent="0.35">
      <c r="A99" s="14"/>
      <c r="B99" s="48" t="s">
        <v>186</v>
      </c>
      <c r="C99" s="49" t="s">
        <v>187</v>
      </c>
      <c r="D99" s="31">
        <f>'[1]C-6'!C101</f>
        <v>4675000</v>
      </c>
      <c r="E99" s="27"/>
      <c r="F99" s="18"/>
    </row>
    <row r="100" spans="1:6" ht="14.15" x14ac:dyDescent="0.35">
      <c r="A100" s="14"/>
      <c r="B100" s="48" t="s">
        <v>188</v>
      </c>
      <c r="C100" s="49" t="s">
        <v>189</v>
      </c>
      <c r="D100" s="31">
        <f>'[1]C-6'!C102</f>
        <v>1170000</v>
      </c>
      <c r="E100" s="27"/>
      <c r="F100" s="18"/>
    </row>
    <row r="101" spans="1:6" ht="14.15" x14ac:dyDescent="0.35">
      <c r="A101" s="14"/>
      <c r="B101" s="48" t="s">
        <v>190</v>
      </c>
      <c r="C101" s="49" t="s">
        <v>191</v>
      </c>
      <c r="D101" s="31">
        <f>'[1]C-6'!C103</f>
        <v>2870000</v>
      </c>
      <c r="E101" s="22"/>
      <c r="F101" s="28"/>
    </row>
    <row r="102" spans="1:6" ht="14.15" x14ac:dyDescent="0.35">
      <c r="A102" s="14"/>
      <c r="B102" s="48" t="s">
        <v>192</v>
      </c>
      <c r="C102" s="49" t="s">
        <v>193</v>
      </c>
      <c r="D102" s="31">
        <f>'[1]C-6'!C104</f>
        <v>138000</v>
      </c>
      <c r="E102" s="27"/>
      <c r="F102" s="18"/>
    </row>
    <row r="103" spans="1:6" ht="14.15" x14ac:dyDescent="0.35">
      <c r="A103" s="14"/>
      <c r="B103" s="48" t="s">
        <v>194</v>
      </c>
      <c r="C103" s="49" t="s">
        <v>195</v>
      </c>
      <c r="D103" s="31">
        <f>'[1]C-6'!C105</f>
        <v>300000</v>
      </c>
      <c r="E103" s="27"/>
      <c r="F103" s="18"/>
    </row>
    <row r="104" spans="1:6" ht="14.15" x14ac:dyDescent="0.35">
      <c r="A104" s="14"/>
      <c r="B104" s="48" t="s">
        <v>196</v>
      </c>
      <c r="C104" s="49" t="s">
        <v>197</v>
      </c>
      <c r="D104" s="31">
        <f>'[1]C-6'!C106</f>
        <v>346500</v>
      </c>
      <c r="E104" s="27"/>
      <c r="F104" s="18"/>
    </row>
    <row r="105" spans="1:6" ht="14.15" x14ac:dyDescent="0.35">
      <c r="A105" s="14"/>
      <c r="B105" s="36"/>
      <c r="C105" s="30"/>
      <c r="D105" s="31"/>
      <c r="E105" s="27"/>
      <c r="F105" s="18"/>
    </row>
    <row r="106" spans="1:6" ht="14.15" x14ac:dyDescent="0.35">
      <c r="A106" s="50">
        <v>5</v>
      </c>
      <c r="B106" s="39" t="s">
        <v>198</v>
      </c>
      <c r="C106" s="40"/>
      <c r="D106" s="41"/>
      <c r="E106" s="42"/>
      <c r="F106" s="43">
        <f>E107+E114</f>
        <v>7744997.5499999998</v>
      </c>
    </row>
    <row r="107" spans="1:6" ht="14.15" x14ac:dyDescent="0.35">
      <c r="A107" s="14"/>
      <c r="B107" s="35" t="s">
        <v>199</v>
      </c>
      <c r="C107" s="16" t="s">
        <v>200</v>
      </c>
      <c r="D107" s="17"/>
      <c r="E107" s="17">
        <f>SUM(D108:D113)</f>
        <v>1200000</v>
      </c>
      <c r="F107" s="28"/>
    </row>
    <row r="108" spans="1:6" ht="14.15" x14ac:dyDescent="0.35">
      <c r="A108" s="14"/>
      <c r="B108" s="55" t="s">
        <v>201</v>
      </c>
      <c r="C108" s="30" t="s">
        <v>202</v>
      </c>
      <c r="D108" s="31">
        <f>'[1]C-6'!C110</f>
        <v>0</v>
      </c>
      <c r="E108" s="27"/>
      <c r="F108" s="18"/>
    </row>
    <row r="109" spans="1:6" ht="14.15" x14ac:dyDescent="0.35">
      <c r="A109" s="14"/>
      <c r="B109" s="55" t="s">
        <v>203</v>
      </c>
      <c r="C109" s="30" t="s">
        <v>204</v>
      </c>
      <c r="D109" s="31">
        <f>'[1]C-6'!C111</f>
        <v>0</v>
      </c>
      <c r="E109" s="27"/>
      <c r="F109" s="18"/>
    </row>
    <row r="110" spans="1:6" ht="14.15" x14ac:dyDescent="0.35">
      <c r="A110" s="14"/>
      <c r="B110" s="48" t="s">
        <v>205</v>
      </c>
      <c r="C110" s="30" t="s">
        <v>206</v>
      </c>
      <c r="D110" s="31">
        <f>'[1]C-6'!C112</f>
        <v>0</v>
      </c>
      <c r="E110" s="22"/>
      <c r="F110" s="28"/>
    </row>
    <row r="111" spans="1:6" ht="14.15" x14ac:dyDescent="0.35">
      <c r="A111" s="14"/>
      <c r="B111" s="48" t="s">
        <v>207</v>
      </c>
      <c r="C111" s="30" t="s">
        <v>208</v>
      </c>
      <c r="D111" s="31">
        <f>'[1]C-6'!C113</f>
        <v>0</v>
      </c>
      <c r="E111" s="27"/>
      <c r="F111" s="18"/>
    </row>
    <row r="112" spans="1:6" ht="14.15" x14ac:dyDescent="0.35">
      <c r="A112" s="14"/>
      <c r="B112" s="45" t="s">
        <v>209</v>
      </c>
      <c r="C112" s="20" t="s">
        <v>210</v>
      </c>
      <c r="D112" s="21">
        <f>'[1]C-6'!C114</f>
        <v>0</v>
      </c>
      <c r="E112" s="27"/>
      <c r="F112" s="18"/>
    </row>
    <row r="113" spans="1:6" ht="14.15" x14ac:dyDescent="0.35">
      <c r="A113" s="14"/>
      <c r="B113" s="45" t="s">
        <v>211</v>
      </c>
      <c r="C113" s="20" t="s">
        <v>212</v>
      </c>
      <c r="D113" s="21">
        <f>'[1]C-6'!C115</f>
        <v>1200000</v>
      </c>
      <c r="E113" s="27"/>
      <c r="F113" s="18"/>
    </row>
    <row r="114" spans="1:6" ht="14.15" x14ac:dyDescent="0.35">
      <c r="A114" s="14"/>
      <c r="B114" s="35" t="s">
        <v>213</v>
      </c>
      <c r="C114" s="16" t="s">
        <v>214</v>
      </c>
      <c r="D114" s="17"/>
      <c r="E114" s="17">
        <f>D115+D116</f>
        <v>6544997.5499999998</v>
      </c>
      <c r="F114" s="28"/>
    </row>
    <row r="115" spans="1:6" ht="14.15" x14ac:dyDescent="0.35">
      <c r="A115" s="14"/>
      <c r="B115" s="48" t="s">
        <v>215</v>
      </c>
      <c r="C115" s="30" t="s">
        <v>216</v>
      </c>
      <c r="D115" s="31">
        <f>'[1]C-6'!C118</f>
        <v>0</v>
      </c>
      <c r="E115" s="27"/>
      <c r="F115" s="18"/>
    </row>
    <row r="116" spans="1:6" ht="14.15" x14ac:dyDescent="0.35">
      <c r="A116" s="14"/>
      <c r="B116" s="48" t="s">
        <v>217</v>
      </c>
      <c r="C116" s="30" t="s">
        <v>218</v>
      </c>
      <c r="D116" s="31">
        <f>'[1]C-6'!C119</f>
        <v>6544997.5499999998</v>
      </c>
      <c r="E116" s="27"/>
      <c r="F116" s="18"/>
    </row>
    <row r="117" spans="1:6" ht="14.15" x14ac:dyDescent="0.35">
      <c r="A117" s="14"/>
      <c r="B117" s="48"/>
      <c r="C117" s="30"/>
      <c r="D117" s="31"/>
      <c r="E117" s="27"/>
      <c r="F117" s="18"/>
    </row>
    <row r="118" spans="1:6" ht="14.15" x14ac:dyDescent="0.35">
      <c r="A118" s="50">
        <v>6</v>
      </c>
      <c r="B118" s="39" t="s">
        <v>219</v>
      </c>
      <c r="C118" s="40"/>
      <c r="D118" s="41"/>
      <c r="E118" s="56"/>
      <c r="F118" s="43">
        <f>E119+E122+E125+E127</f>
        <v>256631409.40000001</v>
      </c>
    </row>
    <row r="119" spans="1:6" ht="14.15" x14ac:dyDescent="0.35">
      <c r="A119" s="14"/>
      <c r="B119" s="35" t="s">
        <v>220</v>
      </c>
      <c r="C119" s="16" t="s">
        <v>221</v>
      </c>
      <c r="D119" s="17"/>
      <c r="E119" s="17">
        <f>D120+D121</f>
        <v>2150000</v>
      </c>
      <c r="F119" s="18"/>
    </row>
    <row r="120" spans="1:6" ht="14.15" x14ac:dyDescent="0.35">
      <c r="A120" s="14"/>
      <c r="B120" s="48" t="s">
        <v>222</v>
      </c>
      <c r="C120" s="30" t="s">
        <v>223</v>
      </c>
      <c r="D120" s="21">
        <f>'[1]C-6'!C123</f>
        <v>1150000</v>
      </c>
      <c r="E120" s="27"/>
      <c r="F120" s="18"/>
    </row>
    <row r="121" spans="1:6" ht="14.15" x14ac:dyDescent="0.35">
      <c r="A121" s="14"/>
      <c r="B121" s="48" t="s">
        <v>224</v>
      </c>
      <c r="C121" s="30" t="s">
        <v>225</v>
      </c>
      <c r="D121" s="21">
        <f>'[1]C-6'!C124</f>
        <v>1000000</v>
      </c>
      <c r="E121" s="54"/>
      <c r="F121" s="18"/>
    </row>
    <row r="122" spans="1:6" ht="14.15" x14ac:dyDescent="0.35">
      <c r="A122" s="14"/>
      <c r="B122" s="35" t="s">
        <v>226</v>
      </c>
      <c r="C122" s="16" t="s">
        <v>227</v>
      </c>
      <c r="D122" s="17"/>
      <c r="E122" s="17">
        <f>SUM(D123:D124)</f>
        <v>150000000</v>
      </c>
      <c r="F122" s="18"/>
    </row>
    <row r="123" spans="1:6" ht="14.15" x14ac:dyDescent="0.35">
      <c r="A123" s="14"/>
      <c r="B123" s="48" t="s">
        <v>228</v>
      </c>
      <c r="C123" s="30" t="s">
        <v>229</v>
      </c>
      <c r="D123" s="21">
        <f>'[1]C-6'!C126</f>
        <v>90000000</v>
      </c>
      <c r="E123" s="27"/>
      <c r="F123" s="18"/>
    </row>
    <row r="124" spans="1:6" ht="14.15" x14ac:dyDescent="0.35">
      <c r="A124" s="14"/>
      <c r="B124" s="48" t="s">
        <v>230</v>
      </c>
      <c r="C124" s="30" t="s">
        <v>231</v>
      </c>
      <c r="D124" s="21">
        <f>'[1]C-6'!C127</f>
        <v>60000000</v>
      </c>
      <c r="E124" s="27"/>
      <c r="F124" s="18"/>
    </row>
    <row r="125" spans="1:6" ht="14.15" x14ac:dyDescent="0.35">
      <c r="A125" s="14"/>
      <c r="B125" s="35" t="s">
        <v>232</v>
      </c>
      <c r="C125" s="16" t="s">
        <v>233</v>
      </c>
      <c r="D125" s="17"/>
      <c r="E125" s="17">
        <f>D126</f>
        <v>35000000</v>
      </c>
      <c r="F125" s="18"/>
    </row>
    <row r="126" spans="1:6" ht="14.15" x14ac:dyDescent="0.35">
      <c r="A126" s="14"/>
      <c r="B126" s="48" t="s">
        <v>234</v>
      </c>
      <c r="C126" s="30" t="s">
        <v>235</v>
      </c>
      <c r="D126" s="31">
        <f>'[1]C-6'!C129</f>
        <v>35000000</v>
      </c>
      <c r="E126" s="22"/>
      <c r="F126" s="28"/>
    </row>
    <row r="127" spans="1:6" ht="14.15" x14ac:dyDescent="0.35">
      <c r="A127" s="14"/>
      <c r="B127" s="35" t="s">
        <v>236</v>
      </c>
      <c r="C127" s="16" t="s">
        <v>237</v>
      </c>
      <c r="D127" s="17"/>
      <c r="E127" s="17">
        <f>D128+D129</f>
        <v>69481409.400000006</v>
      </c>
      <c r="F127" s="18"/>
    </row>
    <row r="128" spans="1:6" ht="14.15" x14ac:dyDescent="0.35">
      <c r="A128" s="14"/>
      <c r="B128" s="48" t="s">
        <v>238</v>
      </c>
      <c r="C128" s="30" t="s">
        <v>239</v>
      </c>
      <c r="D128" s="31">
        <f>'[1]C-6'!C131</f>
        <v>54145002.600000001</v>
      </c>
      <c r="E128" s="22"/>
      <c r="F128" s="28"/>
    </row>
    <row r="129" spans="1:6" ht="14.15" x14ac:dyDescent="0.35">
      <c r="A129" s="14"/>
      <c r="B129" s="48" t="s">
        <v>240</v>
      </c>
      <c r="C129" s="30" t="s">
        <v>241</v>
      </c>
      <c r="D129" s="31">
        <f>'[1]C-6'!C132</f>
        <v>15336406.800000001</v>
      </c>
      <c r="E129" s="22"/>
      <c r="F129" s="28"/>
    </row>
    <row r="130" spans="1:6" ht="14.15" x14ac:dyDescent="0.35">
      <c r="A130" s="57"/>
      <c r="B130" s="58"/>
      <c r="C130" s="59"/>
      <c r="D130" s="60"/>
      <c r="E130" s="26"/>
      <c r="F130" s="61"/>
    </row>
    <row r="131" spans="1:6" ht="14.15" x14ac:dyDescent="0.35">
      <c r="A131" s="50">
        <v>9</v>
      </c>
      <c r="B131" s="39" t="s">
        <v>242</v>
      </c>
      <c r="C131" s="40"/>
      <c r="D131" s="41"/>
      <c r="E131" s="56"/>
      <c r="F131" s="43">
        <f>D132</f>
        <v>0</v>
      </c>
    </row>
    <row r="132" spans="1:6" ht="14.15" x14ac:dyDescent="0.35">
      <c r="A132" s="14"/>
      <c r="B132" s="35" t="s">
        <v>243</v>
      </c>
      <c r="C132" s="16" t="s">
        <v>244</v>
      </c>
      <c r="D132" s="17">
        <f>D133</f>
        <v>0</v>
      </c>
      <c r="E132" s="17"/>
      <c r="F132" s="18"/>
    </row>
    <row r="133" spans="1:6" ht="14.15" x14ac:dyDescent="0.35">
      <c r="A133" s="14"/>
      <c r="B133" s="48" t="s">
        <v>245</v>
      </c>
      <c r="C133" s="30" t="s">
        <v>246</v>
      </c>
      <c r="D133" s="21">
        <f>'[1]C-6'!C136</f>
        <v>0</v>
      </c>
      <c r="E133" s="22"/>
      <c r="F133" s="28"/>
    </row>
    <row r="134" spans="1:6" ht="14.6" thickBot="1" x14ac:dyDescent="0.4">
      <c r="A134" s="57"/>
      <c r="B134" s="62"/>
      <c r="C134" s="59"/>
      <c r="D134" s="54"/>
      <c r="E134" s="26"/>
      <c r="F134" s="63"/>
    </row>
    <row r="135" spans="1:6" ht="14.6" thickBot="1" x14ac:dyDescent="0.4">
      <c r="A135" s="64"/>
      <c r="B135" s="65"/>
      <c r="C135" s="66" t="s">
        <v>247</v>
      </c>
      <c r="D135" s="67"/>
      <c r="E135" s="68"/>
      <c r="F135" s="69">
        <f>F7+F34+F79+F106+F118+F131</f>
        <v>13874283313.273809</v>
      </c>
    </row>
    <row r="136" spans="1:6" x14ac:dyDescent="0.35">
      <c r="B136" s="70"/>
      <c r="C136" s="71"/>
      <c r="D136" s="72"/>
    </row>
    <row r="137" spans="1:6" x14ac:dyDescent="0.35">
      <c r="B137" s="70"/>
      <c r="C137" s="71"/>
      <c r="D137" s="72"/>
      <c r="E137" s="73"/>
    </row>
    <row r="138" spans="1:6" x14ac:dyDescent="0.35">
      <c r="B138" s="70"/>
      <c r="C138" s="71"/>
      <c r="D138" s="72"/>
    </row>
    <row r="139" spans="1:6" x14ac:dyDescent="0.35">
      <c r="B139" s="70"/>
      <c r="C139" s="71"/>
      <c r="D139" s="72"/>
    </row>
    <row r="140" spans="1:6" x14ac:dyDescent="0.35">
      <c r="B140" s="70"/>
      <c r="C140" s="71"/>
      <c r="D140" s="72"/>
    </row>
    <row r="141" spans="1:6" x14ac:dyDescent="0.35">
      <c r="B141" s="70"/>
      <c r="C141" s="71"/>
      <c r="D141" s="72"/>
    </row>
    <row r="142" spans="1:6" x14ac:dyDescent="0.35">
      <c r="B142" s="70"/>
      <c r="C142" s="71"/>
      <c r="D142" s="72"/>
    </row>
    <row r="143" spans="1:6" x14ac:dyDescent="0.35">
      <c r="B143" s="70"/>
      <c r="C143" s="71"/>
      <c r="D143" s="72"/>
    </row>
    <row r="144" spans="1:6" x14ac:dyDescent="0.35">
      <c r="B144" s="70"/>
      <c r="C144" s="71"/>
      <c r="D144" s="72"/>
    </row>
    <row r="145" spans="2:4" x14ac:dyDescent="0.35">
      <c r="B145" s="70"/>
      <c r="C145" s="71"/>
      <c r="D145" s="72"/>
    </row>
    <row r="146" spans="2:4" x14ac:dyDescent="0.35">
      <c r="B146" s="70"/>
      <c r="C146" s="71"/>
      <c r="D146" s="72"/>
    </row>
    <row r="147" spans="2:4" x14ac:dyDescent="0.35">
      <c r="B147" s="70"/>
      <c r="C147" s="71"/>
      <c r="D147" s="72"/>
    </row>
    <row r="148" spans="2:4" x14ac:dyDescent="0.35">
      <c r="B148" s="70"/>
      <c r="C148" s="71"/>
      <c r="D148" s="72"/>
    </row>
    <row r="149" spans="2:4" x14ac:dyDescent="0.35">
      <c r="B149" s="70"/>
      <c r="C149" s="71"/>
      <c r="D149" s="72"/>
    </row>
    <row r="150" spans="2:4" x14ac:dyDescent="0.35">
      <c r="B150" s="70"/>
      <c r="C150" s="71"/>
      <c r="D150" s="72"/>
    </row>
    <row r="151" spans="2:4" x14ac:dyDescent="0.35">
      <c r="B151" s="70"/>
      <c r="C151" s="71"/>
      <c r="D151" s="72"/>
    </row>
    <row r="152" spans="2:4" x14ac:dyDescent="0.35">
      <c r="B152" s="70"/>
      <c r="C152" s="71"/>
      <c r="D152" s="72"/>
    </row>
    <row r="153" spans="2:4" x14ac:dyDescent="0.35">
      <c r="B153" s="70"/>
      <c r="C153" s="71"/>
      <c r="D153" s="72"/>
    </row>
    <row r="154" spans="2:4" x14ac:dyDescent="0.35">
      <c r="B154" s="70"/>
      <c r="C154" s="71"/>
      <c r="D154" s="72"/>
    </row>
    <row r="155" spans="2:4" x14ac:dyDescent="0.35">
      <c r="B155" s="70"/>
      <c r="C155" s="71"/>
      <c r="D155" s="72"/>
    </row>
    <row r="156" spans="2:4" x14ac:dyDescent="0.35">
      <c r="B156" s="70"/>
      <c r="C156" s="71"/>
      <c r="D156" s="72"/>
    </row>
    <row r="157" spans="2:4" x14ac:dyDescent="0.35">
      <c r="B157" s="70"/>
      <c r="C157" s="71"/>
      <c r="D157" s="72"/>
    </row>
    <row r="158" spans="2:4" x14ac:dyDescent="0.35">
      <c r="B158" s="70"/>
      <c r="C158" s="71"/>
      <c r="D158" s="72"/>
    </row>
    <row r="159" spans="2:4" x14ac:dyDescent="0.35">
      <c r="B159" s="70"/>
      <c r="C159" s="71"/>
      <c r="D159" s="72"/>
    </row>
    <row r="160" spans="2:4" x14ac:dyDescent="0.35">
      <c r="B160" s="70"/>
      <c r="C160" s="71"/>
      <c r="D160" s="72"/>
    </row>
    <row r="161" spans="2:4" x14ac:dyDescent="0.35">
      <c r="B161" s="70"/>
      <c r="C161" s="71"/>
      <c r="D161" s="72"/>
    </row>
    <row r="162" spans="2:4" x14ac:dyDescent="0.35">
      <c r="B162" s="70"/>
      <c r="C162" s="71"/>
      <c r="D162" s="72"/>
    </row>
    <row r="163" spans="2:4" x14ac:dyDescent="0.35">
      <c r="B163" s="70"/>
      <c r="C163" s="71"/>
      <c r="D163" s="72"/>
    </row>
    <row r="164" spans="2:4" x14ac:dyDescent="0.35">
      <c r="B164" s="70"/>
      <c r="C164" s="71"/>
      <c r="D164" s="72"/>
    </row>
    <row r="165" spans="2:4" x14ac:dyDescent="0.35">
      <c r="B165" s="70"/>
      <c r="C165" s="71"/>
      <c r="D165" s="72"/>
    </row>
    <row r="166" spans="2:4" x14ac:dyDescent="0.35">
      <c r="B166" s="70"/>
      <c r="C166" s="71"/>
      <c r="D166" s="72"/>
    </row>
    <row r="167" spans="2:4" x14ac:dyDescent="0.35">
      <c r="B167" s="70"/>
      <c r="C167" s="71"/>
      <c r="D167" s="72"/>
    </row>
    <row r="168" spans="2:4" x14ac:dyDescent="0.35">
      <c r="B168" s="70"/>
      <c r="C168" s="71"/>
      <c r="D168" s="72"/>
    </row>
    <row r="169" spans="2:4" x14ac:dyDescent="0.35">
      <c r="B169" s="70"/>
      <c r="C169" s="71"/>
      <c r="D169" s="72"/>
    </row>
    <row r="170" spans="2:4" x14ac:dyDescent="0.35">
      <c r="B170" s="70"/>
      <c r="C170" s="71"/>
      <c r="D170" s="72"/>
    </row>
    <row r="171" spans="2:4" x14ac:dyDescent="0.35">
      <c r="B171" s="70"/>
      <c r="C171" s="71"/>
      <c r="D171" s="72"/>
    </row>
    <row r="172" spans="2:4" x14ac:dyDescent="0.35">
      <c r="B172" s="70"/>
      <c r="C172" s="71"/>
      <c r="D172" s="72"/>
    </row>
    <row r="173" spans="2:4" x14ac:dyDescent="0.35">
      <c r="B173" s="70"/>
      <c r="C173" s="71"/>
      <c r="D173" s="72"/>
    </row>
    <row r="174" spans="2:4" x14ac:dyDescent="0.35">
      <c r="B174" s="70"/>
      <c r="C174" s="71"/>
      <c r="D174" s="72"/>
    </row>
    <row r="175" spans="2:4" x14ac:dyDescent="0.35">
      <c r="B175" s="70"/>
      <c r="C175" s="71"/>
      <c r="D175" s="72"/>
    </row>
    <row r="176" spans="2:4" x14ac:dyDescent="0.35">
      <c r="B176" s="70"/>
      <c r="C176" s="71"/>
      <c r="D176" s="72"/>
    </row>
    <row r="177" spans="2:4" x14ac:dyDescent="0.35">
      <c r="B177" s="70"/>
      <c r="C177" s="71"/>
      <c r="D177" s="72"/>
    </row>
    <row r="178" spans="2:4" x14ac:dyDescent="0.35">
      <c r="B178" s="70"/>
      <c r="C178" s="71"/>
      <c r="D178" s="72"/>
    </row>
    <row r="179" spans="2:4" x14ac:dyDescent="0.35">
      <c r="B179" s="70"/>
      <c r="C179" s="71"/>
      <c r="D179" s="72"/>
    </row>
    <row r="180" spans="2:4" x14ac:dyDescent="0.35">
      <c r="B180" s="70"/>
      <c r="C180" s="71"/>
      <c r="D180" s="72"/>
    </row>
    <row r="181" spans="2:4" x14ac:dyDescent="0.35">
      <c r="B181" s="70"/>
      <c r="C181" s="71"/>
      <c r="D181" s="72"/>
    </row>
    <row r="182" spans="2:4" x14ac:dyDescent="0.35">
      <c r="B182" s="70"/>
      <c r="C182" s="71"/>
      <c r="D182" s="72"/>
    </row>
    <row r="183" spans="2:4" x14ac:dyDescent="0.35">
      <c r="B183" s="70"/>
      <c r="C183" s="71"/>
      <c r="D183" s="72"/>
    </row>
    <row r="184" spans="2:4" x14ac:dyDescent="0.35">
      <c r="B184" s="70"/>
      <c r="C184" s="71"/>
      <c r="D184" s="72"/>
    </row>
    <row r="185" spans="2:4" x14ac:dyDescent="0.35">
      <c r="B185" s="70"/>
      <c r="C185" s="71"/>
      <c r="D185" s="72"/>
    </row>
    <row r="186" spans="2:4" x14ac:dyDescent="0.35">
      <c r="B186" s="70"/>
      <c r="C186" s="71"/>
      <c r="D186" s="72"/>
    </row>
    <row r="187" spans="2:4" x14ac:dyDescent="0.35">
      <c r="B187" s="70"/>
      <c r="C187" s="71"/>
      <c r="D187" s="72"/>
    </row>
    <row r="188" spans="2:4" x14ac:dyDescent="0.35">
      <c r="B188" s="70"/>
      <c r="C188" s="71"/>
      <c r="D188" s="72"/>
    </row>
    <row r="189" spans="2:4" x14ac:dyDescent="0.35">
      <c r="B189" s="70"/>
      <c r="C189" s="71"/>
      <c r="D189" s="72"/>
    </row>
    <row r="190" spans="2:4" x14ac:dyDescent="0.35">
      <c r="B190" s="70"/>
      <c r="C190" s="71"/>
      <c r="D190" s="72"/>
    </row>
    <row r="191" spans="2:4" x14ac:dyDescent="0.35">
      <c r="B191" s="70"/>
      <c r="C191" s="71"/>
      <c r="D191" s="72"/>
    </row>
    <row r="192" spans="2:4" x14ac:dyDescent="0.35">
      <c r="B192" s="70"/>
      <c r="C192" s="71"/>
      <c r="D192" s="72"/>
    </row>
    <row r="193" spans="2:4" x14ac:dyDescent="0.35">
      <c r="B193" s="70"/>
      <c r="C193" s="71"/>
      <c r="D193" s="72"/>
    </row>
    <row r="194" spans="2:4" x14ac:dyDescent="0.35">
      <c r="B194" s="70"/>
      <c r="C194" s="71"/>
      <c r="D194" s="72"/>
    </row>
    <row r="195" spans="2:4" x14ac:dyDescent="0.35">
      <c r="B195" s="70"/>
      <c r="C195" s="71"/>
      <c r="D195" s="72"/>
    </row>
    <row r="196" spans="2:4" x14ac:dyDescent="0.35">
      <c r="B196" s="70"/>
      <c r="C196" s="71"/>
      <c r="D196" s="72"/>
    </row>
    <row r="197" spans="2:4" x14ac:dyDescent="0.35">
      <c r="B197" s="70"/>
      <c r="C197" s="71"/>
      <c r="D197" s="72"/>
    </row>
    <row r="198" spans="2:4" x14ac:dyDescent="0.35">
      <c r="B198" s="70"/>
      <c r="C198" s="71"/>
      <c r="D198" s="72"/>
    </row>
    <row r="199" spans="2:4" x14ac:dyDescent="0.35">
      <c r="B199" s="70"/>
      <c r="C199" s="71"/>
      <c r="D199" s="72"/>
    </row>
    <row r="200" spans="2:4" x14ac:dyDescent="0.35">
      <c r="B200" s="70"/>
      <c r="C200" s="71"/>
      <c r="D200" s="72"/>
    </row>
    <row r="201" spans="2:4" x14ac:dyDescent="0.35">
      <c r="B201" s="70"/>
      <c r="C201" s="71"/>
      <c r="D201" s="72"/>
    </row>
    <row r="202" spans="2:4" x14ac:dyDescent="0.35">
      <c r="B202" s="70"/>
      <c r="C202" s="71"/>
      <c r="D202" s="72"/>
    </row>
    <row r="203" spans="2:4" x14ac:dyDescent="0.35">
      <c r="B203" s="70"/>
      <c r="C203" s="71"/>
      <c r="D203" s="72"/>
    </row>
    <row r="204" spans="2:4" x14ac:dyDescent="0.35">
      <c r="B204" s="70"/>
      <c r="C204" s="71"/>
      <c r="D204" s="72"/>
    </row>
    <row r="205" spans="2:4" x14ac:dyDescent="0.35">
      <c r="B205" s="70"/>
      <c r="C205" s="71"/>
      <c r="D205" s="72"/>
    </row>
    <row r="206" spans="2:4" x14ac:dyDescent="0.35">
      <c r="B206" s="70"/>
      <c r="C206" s="71"/>
      <c r="D206" s="72"/>
    </row>
    <row r="207" spans="2:4" x14ac:dyDescent="0.35">
      <c r="B207" s="70"/>
      <c r="C207" s="71"/>
      <c r="D207" s="72"/>
    </row>
    <row r="208" spans="2:4" x14ac:dyDescent="0.35">
      <c r="B208" s="70"/>
      <c r="C208" s="71"/>
      <c r="D208" s="72"/>
    </row>
    <row r="209" spans="2:4" x14ac:dyDescent="0.35">
      <c r="B209" s="70"/>
      <c r="C209" s="71"/>
      <c r="D209" s="72"/>
    </row>
    <row r="210" spans="2:4" x14ac:dyDescent="0.35">
      <c r="B210" s="70"/>
      <c r="C210" s="71"/>
      <c r="D210" s="72"/>
    </row>
    <row r="211" spans="2:4" x14ac:dyDescent="0.35">
      <c r="B211" s="70"/>
      <c r="C211" s="71"/>
      <c r="D211" s="72"/>
    </row>
    <row r="212" spans="2:4" x14ac:dyDescent="0.35">
      <c r="B212" s="70"/>
      <c r="C212" s="71"/>
      <c r="D212" s="72"/>
    </row>
    <row r="213" spans="2:4" x14ac:dyDescent="0.35">
      <c r="B213" s="70"/>
      <c r="C213" s="71"/>
      <c r="D213" s="72"/>
    </row>
    <row r="214" spans="2:4" x14ac:dyDescent="0.35">
      <c r="B214" s="70"/>
      <c r="C214" s="71"/>
      <c r="D214" s="72"/>
    </row>
    <row r="215" spans="2:4" x14ac:dyDescent="0.35">
      <c r="B215" s="70"/>
      <c r="C215" s="71"/>
      <c r="D215" s="72"/>
    </row>
    <row r="216" spans="2:4" x14ac:dyDescent="0.35">
      <c r="B216" s="70"/>
      <c r="C216" s="71"/>
      <c r="D216" s="72"/>
    </row>
    <row r="217" spans="2:4" x14ac:dyDescent="0.35">
      <c r="B217" s="70"/>
      <c r="C217" s="71"/>
      <c r="D217" s="72"/>
    </row>
    <row r="218" spans="2:4" x14ac:dyDescent="0.35">
      <c r="B218" s="70"/>
      <c r="C218" s="71"/>
      <c r="D218" s="72"/>
    </row>
    <row r="219" spans="2:4" x14ac:dyDescent="0.35">
      <c r="B219" s="70"/>
      <c r="C219" s="71"/>
      <c r="D219" s="72"/>
    </row>
    <row r="220" spans="2:4" x14ac:dyDescent="0.35">
      <c r="B220" s="70"/>
      <c r="C220" s="71"/>
      <c r="D220" s="72"/>
    </row>
    <row r="221" spans="2:4" x14ac:dyDescent="0.35">
      <c r="B221" s="70"/>
      <c r="C221" s="71"/>
      <c r="D221" s="72"/>
    </row>
    <row r="222" spans="2:4" x14ac:dyDescent="0.35">
      <c r="B222" s="70"/>
      <c r="C222" s="71"/>
      <c r="D222" s="72"/>
    </row>
    <row r="223" spans="2:4" x14ac:dyDescent="0.35">
      <c r="B223" s="70"/>
      <c r="C223" s="71"/>
      <c r="D223" s="72"/>
    </row>
    <row r="224" spans="2:4" x14ac:dyDescent="0.35">
      <c r="B224" s="70"/>
      <c r="C224" s="71"/>
      <c r="D224" s="72"/>
    </row>
    <row r="225" spans="2:4" x14ac:dyDescent="0.35">
      <c r="B225" s="70"/>
      <c r="C225" s="71"/>
      <c r="D225" s="72"/>
    </row>
    <row r="226" spans="2:4" x14ac:dyDescent="0.35">
      <c r="B226" s="70"/>
      <c r="C226" s="71"/>
      <c r="D226" s="72"/>
    </row>
    <row r="227" spans="2:4" x14ac:dyDescent="0.35">
      <c r="B227" s="70"/>
      <c r="C227" s="71"/>
      <c r="D227" s="72"/>
    </row>
    <row r="228" spans="2:4" x14ac:dyDescent="0.35">
      <c r="B228" s="70"/>
      <c r="C228" s="71"/>
      <c r="D228" s="72"/>
    </row>
    <row r="229" spans="2:4" x14ac:dyDescent="0.35">
      <c r="B229" s="70"/>
      <c r="C229" s="71"/>
      <c r="D229" s="72"/>
    </row>
    <row r="230" spans="2:4" x14ac:dyDescent="0.35">
      <c r="B230" s="70"/>
      <c r="C230" s="71"/>
      <c r="D230" s="72"/>
    </row>
    <row r="231" spans="2:4" x14ac:dyDescent="0.35">
      <c r="B231" s="70"/>
      <c r="C231" s="71"/>
      <c r="D231" s="72"/>
    </row>
    <row r="232" spans="2:4" x14ac:dyDescent="0.35">
      <c r="B232" s="70"/>
      <c r="C232" s="71"/>
      <c r="D232" s="72"/>
    </row>
    <row r="233" spans="2:4" x14ac:dyDescent="0.35">
      <c r="B233" s="70"/>
      <c r="C233" s="71"/>
      <c r="D233" s="72"/>
    </row>
    <row r="234" spans="2:4" x14ac:dyDescent="0.35">
      <c r="B234" s="70"/>
      <c r="C234" s="71"/>
      <c r="D234" s="72"/>
    </row>
    <row r="235" spans="2:4" x14ac:dyDescent="0.35">
      <c r="B235" s="70"/>
      <c r="C235" s="71"/>
      <c r="D235" s="72"/>
    </row>
  </sheetData>
  <mergeCells count="4">
    <mergeCell ref="A2:F2"/>
    <mergeCell ref="A3:F3"/>
    <mergeCell ref="B4:F4"/>
    <mergeCell ref="A6:B6"/>
  </mergeCells>
  <printOptions horizontalCentered="1"/>
  <pageMargins left="0.23622047244094491" right="0.23622047244094491" top="0.31496062992125984" bottom="0.23622047244094491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C-3</vt:lpstr>
      <vt:lpstr>'C-3'!Print_Titles</vt:lpstr>
    </vt:vector>
  </TitlesOfParts>
  <Company>BCCR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AGUILAR CHAVARRIA CARLOS</dc:creator>
  <cp:lastModifiedBy>m.monge</cp:lastModifiedBy>
  <dcterms:created xsi:type="dcterms:W3CDTF">2018-09-13T17:06:33Z</dcterms:created>
  <dcterms:modified xsi:type="dcterms:W3CDTF">2018-10-01T22:53:33Z</dcterms:modified>
</cp:coreProperties>
</file>