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 Usuarios\seguraca\Desktop\ESCRITORIO 2023\NSFR 2023\TALLER\"/>
    </mc:Choice>
  </mc:AlternateContent>
  <xr:revisionPtr revIDLastSave="0" documentId="13_ncr:1_{EFEA279B-08D1-4308-B5F2-441143C621A7}" xr6:coauthVersionLast="47" xr6:coauthVersionMax="47" xr10:uidLastSave="{00000000-0000-0000-0000-000000000000}"/>
  <bookViews>
    <workbookView xWindow="-108" yWindow="-108" windowWidth="23256" windowHeight="12576" activeTab="2" xr2:uid="{E7A294FB-A808-4445-A326-260E9F339B3B}"/>
  </bookViews>
  <sheets>
    <sheet name="Numerador" sheetId="1" r:id="rId1"/>
    <sheet name="Denominador" sheetId="2" r:id="rId2"/>
    <sheet name="Gradualidades" sheetId="3" r:id="rId3"/>
  </sheets>
  <definedNames>
    <definedName name="_xlnm._FilterDatabase" localSheetId="1" hidden="1">Denominador!$A$8:$T$53</definedName>
    <definedName name="_xlnm._FilterDatabase" localSheetId="0" hidden="1">Numerador!$A$8:$T$51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68" i="2" l="1"/>
  <c r="J68" i="2"/>
  <c r="I83" i="2"/>
  <c r="T49" i="1"/>
  <c r="U49" i="1" s="1"/>
  <c r="J49" i="1"/>
  <c r="T50" i="2"/>
  <c r="U50" i="2" s="1"/>
  <c r="J50" i="2"/>
  <c r="H42" i="1"/>
  <c r="G42" i="1"/>
  <c r="F42" i="1"/>
  <c r="E42" i="1"/>
  <c r="H36" i="1"/>
  <c r="G36" i="1"/>
  <c r="F36" i="1"/>
  <c r="E36" i="1"/>
  <c r="H28" i="1"/>
  <c r="G28" i="1"/>
  <c r="F28" i="1"/>
  <c r="E28" i="1"/>
  <c r="H23" i="1"/>
  <c r="G23" i="1"/>
  <c r="F23" i="1"/>
  <c r="E23" i="1"/>
  <c r="E18" i="1"/>
  <c r="H18" i="1"/>
  <c r="G18" i="1"/>
  <c r="F18" i="1"/>
  <c r="T42" i="2" l="1"/>
  <c r="T36" i="2"/>
  <c r="T31" i="2"/>
  <c r="T16" i="2"/>
  <c r="S39" i="2"/>
  <c r="R39" i="2"/>
  <c r="Q39" i="2"/>
  <c r="U39" i="2" s="1"/>
  <c r="J39" i="2"/>
  <c r="T15" i="2"/>
  <c r="T14" i="2"/>
  <c r="T13" i="2"/>
  <c r="T12" i="2"/>
  <c r="T11" i="2"/>
  <c r="T67" i="2"/>
  <c r="U67" i="2" s="1"/>
  <c r="T66" i="2"/>
  <c r="U66" i="2" s="1"/>
  <c r="T65" i="2"/>
  <c r="U65" i="2" s="1"/>
  <c r="T63" i="2"/>
  <c r="U63" i="2" s="1"/>
  <c r="T62" i="2"/>
  <c r="U62" i="2" s="1"/>
  <c r="T61" i="2"/>
  <c r="U61" i="2" s="1"/>
  <c r="T59" i="2"/>
  <c r="U59" i="2" s="1"/>
  <c r="T58" i="2"/>
  <c r="U58" i="2" s="1"/>
  <c r="J63" i="2"/>
  <c r="J62" i="2"/>
  <c r="J61" i="2"/>
  <c r="J67" i="2"/>
  <c r="J66" i="2"/>
  <c r="J65" i="2"/>
  <c r="J59" i="2"/>
  <c r="J58" i="2"/>
  <c r="J23" i="2" l="1"/>
  <c r="J27" i="2"/>
  <c r="J38" i="2"/>
  <c r="T28" i="2"/>
  <c r="R27" i="2"/>
  <c r="U27" i="2" s="1"/>
  <c r="Q26" i="2"/>
  <c r="T24" i="2"/>
  <c r="P18" i="2"/>
  <c r="P19" i="2"/>
  <c r="Q22" i="2"/>
  <c r="R23" i="2"/>
  <c r="U23" i="2" s="1"/>
  <c r="S38" i="2"/>
  <c r="R38" i="2"/>
  <c r="Q38" i="2"/>
  <c r="S31" i="1"/>
  <c r="R31" i="1"/>
  <c r="Q31" i="1"/>
  <c r="P31" i="1"/>
  <c r="S30" i="1"/>
  <c r="R30" i="1"/>
  <c r="Q30" i="1"/>
  <c r="P30" i="1"/>
  <c r="S29" i="1"/>
  <c r="R29" i="1"/>
  <c r="Q29" i="1"/>
  <c r="P29" i="1"/>
  <c r="J31" i="1"/>
  <c r="J30" i="1"/>
  <c r="J29" i="1"/>
  <c r="U30" i="1" l="1"/>
  <c r="U31" i="1"/>
  <c r="U38" i="2"/>
  <c r="U29" i="1"/>
  <c r="S28" i="1"/>
  <c r="R28" i="1"/>
  <c r="Q28" i="1"/>
  <c r="S37" i="1"/>
  <c r="R37" i="1"/>
  <c r="Q37" i="1"/>
  <c r="P37" i="1"/>
  <c r="J37" i="1"/>
  <c r="S36" i="1"/>
  <c r="R36" i="1"/>
  <c r="Q36" i="1"/>
  <c r="P36" i="1"/>
  <c r="J35" i="1"/>
  <c r="J34" i="1"/>
  <c r="J33" i="1"/>
  <c r="J27" i="1"/>
  <c r="J26" i="1"/>
  <c r="J40" i="1"/>
  <c r="J21" i="1"/>
  <c r="J16" i="1"/>
  <c r="T70" i="2"/>
  <c r="T56" i="2"/>
  <c r="T53" i="2"/>
  <c r="T52" i="2"/>
  <c r="T45" i="2"/>
  <c r="S41" i="2"/>
  <c r="S35" i="2"/>
  <c r="R34" i="2"/>
  <c r="Q34" i="2"/>
  <c r="Q33" i="2"/>
  <c r="S30" i="2"/>
  <c r="J70" i="2"/>
  <c r="I49" i="2"/>
  <c r="J49" i="2" s="1"/>
  <c r="P28" i="1" l="1"/>
  <c r="U28" i="1" s="1"/>
  <c r="J28" i="1"/>
  <c r="T49" i="2"/>
  <c r="U49" i="2" s="1"/>
  <c r="U37" i="1"/>
  <c r="U36" i="1"/>
  <c r="J36" i="1"/>
  <c r="U18" i="2"/>
  <c r="J18" i="2"/>
  <c r="J56" i="2"/>
  <c r="J53" i="2"/>
  <c r="J52" i="2"/>
  <c r="J45" i="2"/>
  <c r="J42" i="2"/>
  <c r="J41" i="2"/>
  <c r="J36" i="2"/>
  <c r="J35" i="2"/>
  <c r="J34" i="2"/>
  <c r="J33" i="2"/>
  <c r="J31" i="2"/>
  <c r="J30" i="2"/>
  <c r="J28" i="2"/>
  <c r="J26" i="2"/>
  <c r="J24" i="2"/>
  <c r="J22" i="2"/>
  <c r="J19" i="2"/>
  <c r="J16" i="2"/>
  <c r="J15" i="2"/>
  <c r="J14" i="2"/>
  <c r="J13" i="2"/>
  <c r="J12" i="2"/>
  <c r="J11" i="2"/>
  <c r="I48" i="1"/>
  <c r="J47" i="1"/>
  <c r="J46" i="1"/>
  <c r="J41" i="1"/>
  <c r="J39" i="1"/>
  <c r="J22" i="1"/>
  <c r="J17" i="1"/>
  <c r="I75" i="2" l="1"/>
  <c r="I76" i="2" s="1"/>
  <c r="J71" i="2"/>
  <c r="S42" i="1"/>
  <c r="R42" i="1"/>
  <c r="Q42" i="1"/>
  <c r="R23" i="1"/>
  <c r="S23" i="1"/>
  <c r="P18" i="1"/>
  <c r="J51" i="1"/>
  <c r="J48" i="1"/>
  <c r="J44" i="1"/>
  <c r="J12" i="1"/>
  <c r="J11" i="1"/>
  <c r="T44" i="1"/>
  <c r="U44" i="1" s="1"/>
  <c r="R12" i="1"/>
  <c r="Q12" i="1"/>
  <c r="I85" i="2"/>
  <c r="U70" i="2"/>
  <c r="U56" i="2"/>
  <c r="U53" i="2"/>
  <c r="U52" i="2"/>
  <c r="U45" i="2"/>
  <c r="U42" i="2"/>
  <c r="U41" i="2"/>
  <c r="U36" i="2"/>
  <c r="U35" i="2"/>
  <c r="U34" i="2"/>
  <c r="U31" i="2"/>
  <c r="U30" i="2"/>
  <c r="U28" i="2"/>
  <c r="U24" i="2"/>
  <c r="U19" i="2"/>
  <c r="U16" i="2"/>
  <c r="U15" i="2"/>
  <c r="U14" i="2"/>
  <c r="U13" i="2"/>
  <c r="U12" i="2"/>
  <c r="U11" i="2"/>
  <c r="T51" i="1"/>
  <c r="U51" i="1" s="1"/>
  <c r="T48" i="1"/>
  <c r="U48" i="1" s="1"/>
  <c r="S12" i="1"/>
  <c r="T11" i="1"/>
  <c r="U11" i="1" s="1"/>
  <c r="Q18" i="1" l="1"/>
  <c r="R18" i="1"/>
  <c r="S18" i="1"/>
  <c r="U22" i="2"/>
  <c r="U26" i="2"/>
  <c r="U33" i="2"/>
  <c r="P42" i="1"/>
  <c r="U42" i="1" s="1"/>
  <c r="J42" i="1"/>
  <c r="Q23" i="1"/>
  <c r="J15" i="1"/>
  <c r="J20" i="1"/>
  <c r="U12" i="1"/>
  <c r="U18" i="1" l="1"/>
  <c r="J18" i="1"/>
  <c r="U71" i="2"/>
  <c r="P23" i="1"/>
  <c r="U23" i="1" s="1"/>
  <c r="J23" i="1"/>
  <c r="I58" i="1" l="1"/>
  <c r="I60" i="1" s="1"/>
  <c r="I63" i="1" s="1"/>
  <c r="U52" i="1"/>
  <c r="E76" i="2" s="1"/>
  <c r="J52" i="1"/>
  <c r="I79" i="2" l="1"/>
</calcChain>
</file>

<file path=xl/sharedStrings.xml><?xml version="1.0" encoding="utf-8"?>
<sst xmlns="http://schemas.openxmlformats.org/spreadsheetml/2006/main" count="398" uniqueCount="236">
  <si>
    <t>FINANCIAMIENTO ESTABLE DISPONIBLE</t>
  </si>
  <si>
    <t>Entidad</t>
  </si>
  <si>
    <t>Fuente</t>
  </si>
  <si>
    <t>Cuenta</t>
  </si>
  <si>
    <t>Item</t>
  </si>
  <si>
    <t>Monto</t>
  </si>
  <si>
    <t>Factores IFNE</t>
  </si>
  <si>
    <t>Montos ponderados</t>
  </si>
  <si>
    <t>A la vista</t>
  </si>
  <si>
    <t>&lt; 6 meses</t>
  </si>
  <si>
    <t>≥ 6 meses to &lt; 1 año</t>
  </si>
  <si>
    <t>≥ 1 año</t>
  </si>
  <si>
    <t>Total</t>
  </si>
  <si>
    <t>0010</t>
  </si>
  <si>
    <t>0020</t>
  </si>
  <si>
    <t>0030</t>
  </si>
  <si>
    <t>0040</t>
  </si>
  <si>
    <t>0050</t>
  </si>
  <si>
    <t>0060</t>
  </si>
  <si>
    <t>0070</t>
  </si>
  <si>
    <t>0080</t>
  </si>
  <si>
    <t>0090</t>
  </si>
  <si>
    <t>0100</t>
  </si>
  <si>
    <t>CAPITAL</t>
  </si>
  <si>
    <t>Indicador de Suficiencia Patrimonial</t>
  </si>
  <si>
    <t>Según 3-06 y sin aplicar deducciones</t>
  </si>
  <si>
    <t>Capital base ajustado antes de deducciones</t>
  </si>
  <si>
    <t>Contabilidad. Pasivos.</t>
  </si>
  <si>
    <t>MINORISTAS Y MIPYMES</t>
  </si>
  <si>
    <t>211.213.</t>
  </si>
  <si>
    <t>MAYORISTAS</t>
  </si>
  <si>
    <t>ICL.</t>
  </si>
  <si>
    <t>Depósitos operativos</t>
  </si>
  <si>
    <t>OTROS PASIVOS</t>
  </si>
  <si>
    <t>Contabilidad.</t>
  </si>
  <si>
    <t>Todas las demás obligaciones no incluidas en las categorías anteriores</t>
  </si>
  <si>
    <t>Validación total</t>
  </si>
  <si>
    <t>Pasivos desglosados</t>
  </si>
  <si>
    <t>Pasivos dentro de capital base</t>
  </si>
  <si>
    <t>TOTAL DE PASIVOS</t>
  </si>
  <si>
    <t>PASIVO TOTAL SEGÚN CONTABILIDAD</t>
  </si>
  <si>
    <t>DIFERENCIA</t>
  </si>
  <si>
    <t>FINANCIAMIENTO ESTABLE REQUERIDO</t>
  </si>
  <si>
    <t>Financiamiento estable requerido</t>
  </si>
  <si>
    <t>TOTAL DE ACTIVOS LÍQUIDOS DE ALTA CALIDAD</t>
  </si>
  <si>
    <t>Contabilidad. Inversiones.</t>
  </si>
  <si>
    <t>Los depósitos mantenidos en otras instituciones financieras con fines operativos.</t>
  </si>
  <si>
    <t>Contabilidad. Crédito.</t>
  </si>
  <si>
    <t>OTROS ACTIVOS</t>
  </si>
  <si>
    <t>Activos aportados como margen inicial en contratos derivados y contribuciones a los fondos de garantía de una entidad de contrapartida central</t>
  </si>
  <si>
    <t>11601 Garantías derivados</t>
  </si>
  <si>
    <t>Efectivo, inversiones en instrumentos financieros y otros activos constituidos en concepto de margen inicial en contratos de derivados y efectivo u otros activos aportados como contribución al fondo de garantía de una entidad de contrapartida central</t>
  </si>
  <si>
    <t>Activos derivados a efectos del IFNE</t>
  </si>
  <si>
    <t>Todos los activos no incluidos en las categorías anteriores</t>
  </si>
  <si>
    <t>Importes pendientes de liquidación por venta de instrumentos financieros, divisas o productos</t>
  </si>
  <si>
    <t xml:space="preserve">Los restantes activos no incluidos en las anteriores categorías. </t>
  </si>
  <si>
    <t>POSICIONES FUERA DE BALANCE</t>
  </si>
  <si>
    <t>ACTIVOS Y PASIVOS INTERDEPENDIENTES</t>
  </si>
  <si>
    <t>Todo activo y pasivo interdependiente</t>
  </si>
  <si>
    <t>Activos desglosados</t>
  </si>
  <si>
    <t>IFNE</t>
  </si>
  <si>
    <t>TOTAL DE ACTIVOS</t>
  </si>
  <si>
    <t>ACTIVO TOTAL SEGÚN CONTABILIDAD</t>
  </si>
  <si>
    <t>Fuera de balance desglosado</t>
  </si>
  <si>
    <t xml:space="preserve"> Depósitos Estables (cubiertos por FGD)</t>
  </si>
  <si>
    <t xml:space="preserve"> - Personas Físicas
 - Personas Jurídicas clasificadas como MiPyMEs en "Tipo Empresa". SICVECA.</t>
  </si>
  <si>
    <t xml:space="preserve"> Depósitos Menos Estables (no cubiertos por FGD)</t>
  </si>
  <si>
    <t>Entidades financieras, entidades no financieras, BCCR, operaciones tipo pacto recompra, Gobierno, entidades sector público, bancos multiletarales de desarrollo, clientes jurídicos excepto MiPymes.</t>
  </si>
  <si>
    <t>DEPÓSITOS OPERATIVOS</t>
  </si>
  <si>
    <t>Financiamiento estable disponible ponderado</t>
  </si>
  <si>
    <t>Financiamiento estable disponible sin ponderar</t>
  </si>
  <si>
    <t>Obligaciones con entidades financieras, Banco Central de Costa Rica y operaciones del tipo pacto de recompra</t>
  </si>
  <si>
    <t>El importe total neto de captaciones  a la vista y a plazo a minoristas y MiPyME.</t>
  </si>
  <si>
    <t>El importe total neto de captaciones a la vista y a plazo a minoristas y MiPyME.</t>
  </si>
  <si>
    <t>El importe total de obligaciones con entidades no financieras.</t>
  </si>
  <si>
    <t>PASIVOS NETOS ORIGINADOS DE DERIVADOS</t>
  </si>
  <si>
    <t>212, 214, 215, 218, 219, 228, 234, 237, 238, 242, 243, 244, 245, 246, 248, 250, 268, 281, 290</t>
  </si>
  <si>
    <t>261.262.271.</t>
  </si>
  <si>
    <t>211. 213.</t>
  </si>
  <si>
    <t>126.</t>
  </si>
  <si>
    <t>241.</t>
  </si>
  <si>
    <t>233.</t>
  </si>
  <si>
    <t>Financiamiento estable requerido sin ponderar</t>
  </si>
  <si>
    <t>Los depósitos mantenidos en otras instituciones financieras con fines no operativos.</t>
  </si>
  <si>
    <t>DEPÓSITOS MANTENIDOS EN OTRAS INSTITUCIONES FINANCIERAS LOCALES</t>
  </si>
  <si>
    <t>113.</t>
  </si>
  <si>
    <t>Nota: saldos bandeados al vencimiento residual.</t>
  </si>
  <si>
    <t>Cartera de Crédito cuyo uso final sea vivienda habitacional (aplicar definición del artículo 15 del Acuerdo SUGEF 3-06)</t>
  </si>
  <si>
    <t>CARTERA DE CRÉDITOS E INVERSIONES EN INSTRUMENTOS FINANCIEROS (NETOS DE ESTIMACIONES)</t>
  </si>
  <si>
    <t xml:space="preserve">Nivel de </t>
  </si>
  <si>
    <t>Indicador de Financiamiento Neto Estable</t>
  </si>
  <si>
    <t>El importe total bruto de captaciones a la vista y a plazo sin posibilidad de cancelación anticipada a minoristas y MiPyME.</t>
  </si>
  <si>
    <t>El importe total bruto de captaciones a plazo con posibilidad de cancelación anticipada a minoristas y MiPyME.</t>
  </si>
  <si>
    <t>El importe total neto de captaciones a la vista y a plazo a clientes jurídicos exceptuando MiPymes, soberanos, entidades del sector público y bancos multilaterales de desarrollo).</t>
  </si>
  <si>
    <t>El importe total bruto de captaciones a la vista y a plazo sin posibilidad de cancelación anticipada a soberanos, entidades del sector público y bancos multilaterales de desarrollo.</t>
  </si>
  <si>
    <t>El importe total bruto de captaciones a plazo con posibilidad de cancelación anticipada a soberanos, entidades del sector público y bancos multilaterales de desarrollo.</t>
  </si>
  <si>
    <t>El importe total neto de captaciones a la vista y a plazo a soberanos, entidades del sector público y bancos multilaterales de desarrollo.</t>
  </si>
  <si>
    <t>Cualquier plazo</t>
  </si>
  <si>
    <t xml:space="preserve">Cartera de crédito garantizada con activos líquidos de alta calidad de Nivel 1 y otorgada a entidades financieras </t>
  </si>
  <si>
    <t>Cartera de crédito garantizada con activos líquidos de alta calidad distintos de Nivel 1 o no garantizada a entidades financieras.</t>
  </si>
  <si>
    <t>Resto de Cartera de Crédito: a sociedades no financieras, a clientes minoristas y pequeñas empresas, y, a soberanos, bancos centrales y entidades del sector público, entre otros.</t>
  </si>
  <si>
    <t xml:space="preserve"> Captaciones y obligaciones con soberanos, entidades del sector público, bancos multilaterales de desarrollo y entidades no financieras</t>
  </si>
  <si>
    <t>Otras obligaciones con entidades financieras.</t>
  </si>
  <si>
    <t>El importe total de obligaciones con el BCCR.</t>
  </si>
  <si>
    <t>El importe total de obligaciones mediante operaciones del tipo pacto de recompra.</t>
  </si>
  <si>
    <t>221.222</t>
  </si>
  <si>
    <t>El importe total bruto de depósitos con entidades financieras.</t>
  </si>
  <si>
    <t>El importe total neto de depósitos con entidades financieras.</t>
  </si>
  <si>
    <t>112.</t>
  </si>
  <si>
    <t>Instrumentos de capital: otros instrumentos de deuda subordinada y convertible en acciones (para no duplicarlos, son los no considerados en Capital Base previamente ya que no cumplen los criterios de admisibilidad)</t>
  </si>
  <si>
    <t xml:space="preserve"> Captaciones  con clientes jurídicos exceptuando los ya clasificados con anterioridad</t>
  </si>
  <si>
    <t>El importe total bruto de captaciones a la vista y a plazo sin posibilidad de cancelación anticipada a clientes jurídicos exceptuando MiPymes, soberanos, entidades del sector público y bancos multilaterales de desarrollo.</t>
  </si>
  <si>
    <t>El importe total bruto de captaciones a plazo con posibilidad de cancelación anticipada a clientes jurídicos exceptuando MiPymes, soberanos, entidades del sector público y bancos multilaterales de desarrollo.</t>
  </si>
  <si>
    <t>Menos: Depósitos operativos que correspondan a este segmento de depositantes.</t>
  </si>
  <si>
    <t>Monedas y billetes</t>
  </si>
  <si>
    <t>Reservas en el BCCR incluidas las reservas obligatorias y excedentarias</t>
  </si>
  <si>
    <t>110 y 120 que tienen criterios de ICL para catalogarse aquí. (Depósitos en Mercado Integrado de Liquidez cuya contraparte es el BCCR, Instrumentos de deuda  extranjeros, AA- o de menor riesgo, Depósitos Vista en el exterior con calificación AA- o menor riesgo, Depósitos a Plazo exterior, con vencimiento &lt;= 30 días, AA- o menor riesgo, Depósitos a Plazo exterior con vencimiento &gt; 30 días, con opción de reembolso anticipado, AA- o de menor riesgo, Instrumentos Deuda-Gobierno-BCCR, en moneda nacional, Instrumentos Deuda-Gobierno-BCCR, en moneda extranjera)</t>
  </si>
  <si>
    <t>Inversiones en operaciones de tipo pacto de recompra</t>
  </si>
  <si>
    <t>12214 y 12314 excepto 12214101, 12314101, 12214201, 12314201 (contraparte BCCR), 12212 y 12312</t>
  </si>
  <si>
    <t>Inversiones en instrumentos financieros que no sean recompras, que no se encuentran en situación de impago y que no son admisibles como activos líquidos de alta calidad, incluido títulos negociados en el mercado de valores</t>
  </si>
  <si>
    <t>110 y 120 que tienen criterios de ICL para catalogarse aquí. (Depósito a la vista en el exterior con calificación [A+, A-], Instrumentos de deuda extranjeros [A+, A-], Depósitos a plazo en el exterior con  calificación [A+, A–])</t>
  </si>
  <si>
    <t>110 y 120 que tienen criterios de ICL para catalogarse aquí. (Instrumentos de Titularización préstamos hipotecarios, AA- o menor riesgo., Instrumentos de deuda extranjeros, con calificación [BBB+, BBB-], emitido por soberano, bancos centrales, entidades sector público, bancos multilaterales, Instrumentos de deuda, con calificación [BBB+, BBB-], emitido por persona jurídica.)</t>
  </si>
  <si>
    <t>120. Todo instrumento potencialmente activo líquido de alta calidad pero que no lo es por estar restringido. Esto con el plazo especificado.</t>
  </si>
  <si>
    <t>130. Segmentada por los criterios.</t>
  </si>
  <si>
    <t>Resto de cartera de crédito de ese segmento que no fue clasificada previamente.</t>
  </si>
  <si>
    <t>Cartera de crédito frente a bancos centrales.</t>
  </si>
  <si>
    <t>120. Excluir todos los activos líquidos, excluir recompras, excluir inversiones en impago, que cumplan con plazos residuales a vencimiento.</t>
  </si>
  <si>
    <t>115.144.118.128.138 144 excepto 14405 y 1440603</t>
  </si>
  <si>
    <t>Todo el resto del activo no incluido anteriormente. 136. 150. 160. 170. 180. 190 y todo lo correspondiente a la 110, 120, 130 y 140  que se quedara sin clasificar en alguna categoría.</t>
  </si>
  <si>
    <t>310222.Tomar el dato sumado de ambas monedas. Debe ser consistente con todos los rubros de Depósitos Operativos sustraídos del resto de cuentas.</t>
  </si>
  <si>
    <t>Facilidades de crédito o de liquidez en las que medie un compromiso contingente para proveer fondos.</t>
  </si>
  <si>
    <t>Cartas de crédito emitidas y cartas de crédito confirmadas</t>
  </si>
  <si>
    <t>Cartas de crédito emitidas y cartas de crédito confirmadas, saldo con depósito previo</t>
  </si>
  <si>
    <t>Cartas de crédito emitidas y cartas de crédito confirmadas, saldo sin depósito previo</t>
  </si>
  <si>
    <t>Otras contingencias, saldo con depósito previo</t>
  </si>
  <si>
    <t>Otras contingencias, saldo sin depósito previo</t>
  </si>
  <si>
    <t>Otras contingencias crediticias</t>
  </si>
  <si>
    <t>Otras contingencias, tales como avales, garantías de cumplimiento, garantías de participación, y fianzas</t>
  </si>
  <si>
    <t>Resto de contingencias no clasificadas previamente</t>
  </si>
  <si>
    <t>Obligaciones no contractuales: Solicitudes de recompra de deuda emitida por la propia entidad financiera o de conductos especiales de financiamiento, vehículos de inversión en valores u otras facilidades similares de financiamiento</t>
  </si>
  <si>
    <t>Obligaciones no contractuales: Productos estructurados, que los clientes prevén de fácil negociabilidad, tales como bonos a la vista a interés variable y bonos a la vista a interés variable</t>
  </si>
  <si>
    <t>Obligaciones no contractuales: Fondos administrados que se comercializan con el objetivo de mantener un valor estable</t>
  </si>
  <si>
    <t>615.619.</t>
  </si>
  <si>
    <t>61201.61203.61301101.61301201.</t>
  </si>
  <si>
    <t>61202.61204.61301102.61301202.</t>
  </si>
  <si>
    <t>61101101.61101201.61102101.61102201.61103101.61103201.61104101.61104201.</t>
  </si>
  <si>
    <t>61101102.61101202.61102102.61102202.61103102.61103202.61104102.61104202.</t>
  </si>
  <si>
    <t>61701</t>
  </si>
  <si>
    <t>Criterio de la entidad</t>
  </si>
  <si>
    <t>Código SUGEF</t>
  </si>
  <si>
    <t>FER 1</t>
  </si>
  <si>
    <t>FER 2</t>
  </si>
  <si>
    <t>FER 3</t>
  </si>
  <si>
    <t>FER 4</t>
  </si>
  <si>
    <t>FER 5</t>
  </si>
  <si>
    <t>FER 6</t>
  </si>
  <si>
    <t>Activos de Nivel 1 no comprometido</t>
  </si>
  <si>
    <t>Activos de Nivel 2A no comprometido</t>
  </si>
  <si>
    <t xml:space="preserve">Activos de Nivel 2B no comprometido </t>
  </si>
  <si>
    <t>FER 7</t>
  </si>
  <si>
    <t>Cartera de crédito al día y con mora menor o igual a 90 días, no comprometida cuando la entidad sea capaz de repignorar libremente.</t>
  </si>
  <si>
    <t>Cartera de crédito al día y con mora menor o igual a 90 días, comprometida o no.</t>
  </si>
  <si>
    <t>FER 8</t>
  </si>
  <si>
    <t>FER 9</t>
  </si>
  <si>
    <t>FER 10</t>
  </si>
  <si>
    <t>FER 11</t>
  </si>
  <si>
    <t>FER 12</t>
  </si>
  <si>
    <t>FER 13</t>
  </si>
  <si>
    <t>Cartera de crédito al día y con mora menor o igual a 90 días no comprometida.</t>
  </si>
  <si>
    <t>FER 18</t>
  </si>
  <si>
    <t>FER 19</t>
  </si>
  <si>
    <t xml:space="preserve">Cartera de crédito al día y con mora menor o igual a 90 días, no comprometida. </t>
  </si>
  <si>
    <t>FER 14</t>
  </si>
  <si>
    <t>Cartera de crédito al día y con mora menor o igual a 90 día, comprometida o no comprometida.</t>
  </si>
  <si>
    <t>FER 15</t>
  </si>
  <si>
    <t xml:space="preserve">Cartera de crédito al día y con mora menor a 90 días, no comprometida. </t>
  </si>
  <si>
    <t>FER 16</t>
  </si>
  <si>
    <t>FER 17</t>
  </si>
  <si>
    <t>FER 20</t>
  </si>
  <si>
    <t>Inversiones no comprometidas, que no sean recompras ni sean admitidas como activo líquido de alta calidad, siempre que no estén en cesación de pagos.</t>
  </si>
  <si>
    <t>FER 21</t>
  </si>
  <si>
    <t>FER 22</t>
  </si>
  <si>
    <t>FER 23</t>
  </si>
  <si>
    <t>FER 25</t>
  </si>
  <si>
    <t>FER 26</t>
  </si>
  <si>
    <t>FER 27</t>
  </si>
  <si>
    <t>FER 28</t>
  </si>
  <si>
    <t>FER 29</t>
  </si>
  <si>
    <t>FER 30</t>
  </si>
  <si>
    <t>FER 31</t>
  </si>
  <si>
    <t>FER 32</t>
  </si>
  <si>
    <t>FER 33</t>
  </si>
  <si>
    <t>FER 34</t>
  </si>
  <si>
    <t>FER 35</t>
  </si>
  <si>
    <t>FER 36</t>
  </si>
  <si>
    <t>FND 1</t>
  </si>
  <si>
    <t>FND 2      FND 3      FND 4</t>
  </si>
  <si>
    <t xml:space="preserve">FND 5      FND 6 </t>
  </si>
  <si>
    <t xml:space="preserve">FND 7      FND 8 </t>
  </si>
  <si>
    <t>FND 9</t>
  </si>
  <si>
    <t>FND 15</t>
  </si>
  <si>
    <t>FND 16</t>
  </si>
  <si>
    <t>FND 10            FND 13      FND 14</t>
  </si>
  <si>
    <t xml:space="preserve">FND 10            FND 12     </t>
  </si>
  <si>
    <t xml:space="preserve">FND 10            FND 11     </t>
  </si>
  <si>
    <t xml:space="preserve">111 </t>
  </si>
  <si>
    <t>Inversiones en operaciones de tipo pacto de recompra cuyo colateral sea un activo líquido de alta calidad de Nivel 1</t>
  </si>
  <si>
    <t>Inversiones en operaciones de tipo pacto de recompra cuyo colateral sea distinto a un activo líquido de alta calidad de Nivel 1</t>
  </si>
  <si>
    <t>231.23201.23202.23213.23214</t>
  </si>
  <si>
    <t>232 excepto 23201.23202.23213.23214.23215.23216 y 23218</t>
  </si>
  <si>
    <t>215.23215.23216 y 23218</t>
  </si>
  <si>
    <t>Cualquier activo liquido de alta calidad comprometido durante un período de entre 6 meses y 12 meses</t>
  </si>
  <si>
    <t>Cartera de crédito comprometida durante un período igual o superior a un año</t>
  </si>
  <si>
    <t>Cartera de crédito al día y con mora menor o igual a 90 día, comprometida durante un período igual o superior a un año.</t>
  </si>
  <si>
    <t>Inversiones comprometidas durante un período igual o superior a un año, que no sean recompras ni sean admitidas como activo líquido de alta calidad, siempre que no estén en cesación de pagos.</t>
  </si>
  <si>
    <t>Activos originados en operaciones de derivados, si existe acuerdo de neteo bilateral.</t>
  </si>
  <si>
    <t>Pasivos originados en operaciones de derivados, si existe acuerdo de neteo bilateral.</t>
  </si>
  <si>
    <t>126</t>
  </si>
  <si>
    <t>Activos originados en operaciones de derivados, si no existe acuerdo de neteo bilateral.</t>
  </si>
  <si>
    <t xml:space="preserve">Si existe acuerdo de neteo bilateral, activos originados en operaciones de derivados netos de los pasivos originados en operaciones con derivados calculados siempre que los activos sean superiores a los pasivos. </t>
  </si>
  <si>
    <t xml:space="preserve">Si existe acuerdo de neteo bilateral, pasivos originados en operaciones de derivados netos de los activos originados en operaciones con derivados calculados siempre que los pasivos sean superiores a los activos. </t>
  </si>
  <si>
    <t>Pasivos originados en operaciones de derivados, si no existe acuerdo de neteo bilateral.</t>
  </si>
  <si>
    <t>FER 24</t>
  </si>
  <si>
    <t>Otras contingencias no clasificadas anteriormente</t>
  </si>
  <si>
    <t>61702.61703</t>
  </si>
  <si>
    <t>FER 8      FER 9     FER 10</t>
  </si>
  <si>
    <t>FER 11      FER 12     FER 13</t>
  </si>
  <si>
    <t>No identificado</t>
  </si>
  <si>
    <t>Total posiciones fuera de balance</t>
  </si>
  <si>
    <t>Fecha</t>
  </si>
  <si>
    <t>Nivel IFNE</t>
  </si>
  <si>
    <t>Al 31 de marzo de 2024</t>
  </si>
  <si>
    <t>Al 31 de marzo de 2026</t>
  </si>
  <si>
    <t xml:space="preserve">Gradualidad </t>
  </si>
  <si>
    <t>Al 31 de marzo de 2025</t>
  </si>
  <si>
    <t>AL 31 de marzo de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</si>
</sst>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#,##0.00_ ;[Red]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Verdana"/>
      <family val="2"/>
    </font>
    <font>
      <sz val="11"/>
      <color indexed="8"/>
      <name val="Verdana"/>
      <family val="2"/>
    </font>
    <font>
      <b/>
      <sz val="22"/>
      <name val="Verdana"/>
      <family val="2"/>
    </font>
    <font>
      <sz val="11"/>
      <name val="Calibri"/>
      <family val="2"/>
      <scheme val="minor"/>
    </font>
    <font>
      <b/>
      <sz val="12"/>
      <name val="Verdana"/>
      <family val="2"/>
    </font>
    <font>
      <b/>
      <sz val="11"/>
      <name val="Verdana"/>
      <family val="2"/>
    </font>
    <font>
      <sz val="10"/>
      <name val="Verdana"/>
      <family val="2"/>
    </font>
    <font>
      <sz val="9"/>
      <name val="Verdana"/>
      <family val="2"/>
    </font>
    <font>
      <b/>
      <sz val="16"/>
      <color indexed="8"/>
      <name val="Verdana"/>
      <family val="2"/>
    </font>
    <font>
      <b/>
      <sz val="18"/>
      <color indexed="8"/>
      <name val="Verdana"/>
      <family val="2"/>
    </font>
    <font>
      <b/>
      <sz val="11"/>
      <color indexed="8"/>
      <name val="Verdana"/>
      <family val="2"/>
    </font>
    <font>
      <b/>
      <sz val="26"/>
      <color indexed="8"/>
      <name val="Verdana"/>
      <family val="2"/>
    </font>
    <font>
      <b/>
      <sz val="22"/>
      <color indexed="8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rgb="FFC00000"/>
      <name val="Verdana"/>
      <family val="2"/>
    </font>
    <font>
      <sz val="11"/>
      <color rgb="FFC00000"/>
      <name val="Verdana"/>
      <family val="2"/>
    </font>
    <font>
      <b/>
      <sz val="11"/>
      <color rgb="FFFF0000"/>
      <name val="Verdana"/>
      <family val="2"/>
    </font>
    <font>
      <sz val="11"/>
      <color rgb="FFFF0000"/>
      <name val="Verdana"/>
      <family val="2"/>
    </font>
    <font>
      <b/>
      <sz val="10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</cellStyleXfs>
  <cellXfs count="128">
    <xf numFmtId="0" fontId="0" fillId="0" borderId="0" xfId="0"/>
    <xf numFmtId="0" fontId="3" fillId="0" borderId="0" xfId="3" applyFont="1" applyAlignment="1">
      <alignment vertical="center"/>
    </xf>
    <xf numFmtId="49" fontId="3" fillId="0" borderId="0" xfId="3" applyNumberFormat="1" applyFont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  <xf numFmtId="0" fontId="6" fillId="3" borderId="0" xfId="0" applyFont="1" applyFill="1" applyAlignment="1">
      <alignment horizontal="left" vertical="center" wrapText="1" indent="3"/>
    </xf>
    <xf numFmtId="0" fontId="7" fillId="3" borderId="0" xfId="4" applyFont="1" applyFill="1" applyAlignment="1">
      <alignment horizontal="center" vertical="center" wrapText="1"/>
    </xf>
    <xf numFmtId="0" fontId="6" fillId="0" borderId="0" xfId="0" applyFont="1" applyAlignment="1">
      <alignment horizontal="left" vertical="center" wrapText="1" indent="3"/>
    </xf>
    <xf numFmtId="0" fontId="4" fillId="3" borderId="0" xfId="3" applyFont="1" applyFill="1" applyAlignment="1">
      <alignment vertical="center"/>
    </xf>
    <xf numFmtId="0" fontId="8" fillId="2" borderId="4" xfId="3" applyFont="1" applyFill="1" applyBorder="1" applyAlignment="1">
      <alignment horizontal="center" vertical="center" wrapText="1"/>
    </xf>
    <xf numFmtId="0" fontId="9" fillId="2" borderId="4" xfId="3" quotePrefix="1" applyFont="1" applyFill="1" applyBorder="1" applyAlignment="1">
      <alignment horizontal="center" vertical="center" wrapText="1"/>
    </xf>
    <xf numFmtId="0" fontId="10" fillId="2" borderId="4" xfId="3" applyFont="1" applyFill="1" applyBorder="1" applyAlignment="1">
      <alignment horizontal="left" vertical="center" wrapText="1"/>
    </xf>
    <xf numFmtId="49" fontId="10" fillId="2" borderId="4" xfId="3" applyNumberFormat="1" applyFont="1" applyFill="1" applyBorder="1" applyAlignment="1">
      <alignment horizontal="left" vertical="center" wrapText="1"/>
    </xf>
    <xf numFmtId="0" fontId="3" fillId="0" borderId="4" xfId="3" applyFont="1" applyBorder="1" applyAlignment="1">
      <alignment horizontal="left" vertical="center" wrapText="1" indent="1"/>
    </xf>
    <xf numFmtId="9" fontId="4" fillId="6" borderId="4" xfId="2" applyFont="1" applyFill="1" applyBorder="1" applyAlignment="1">
      <alignment horizontal="center" vertical="center"/>
    </xf>
    <xf numFmtId="164" fontId="8" fillId="3" borderId="4" xfId="3" applyNumberFormat="1" applyFont="1" applyFill="1" applyBorder="1" applyAlignment="1">
      <alignment horizontal="right" vertical="center"/>
    </xf>
    <xf numFmtId="165" fontId="11" fillId="5" borderId="4" xfId="1" applyNumberFormat="1" applyFont="1" applyFill="1" applyBorder="1" applyAlignment="1">
      <alignment vertical="center"/>
    </xf>
    <xf numFmtId="49" fontId="4" fillId="0" borderId="0" xfId="3" applyNumberFormat="1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164" fontId="4" fillId="0" borderId="0" xfId="3" applyNumberFormat="1" applyFont="1" applyAlignment="1">
      <alignment vertical="center"/>
    </xf>
    <xf numFmtId="164" fontId="13" fillId="0" borderId="0" xfId="3" applyNumberFormat="1" applyFont="1" applyAlignment="1">
      <alignment vertical="center"/>
    </xf>
    <xf numFmtId="166" fontId="13" fillId="0" borderId="0" xfId="3" applyNumberFormat="1" applyFont="1" applyAlignment="1">
      <alignment vertical="center"/>
    </xf>
    <xf numFmtId="9" fontId="4" fillId="0" borderId="0" xfId="2" applyFont="1" applyAlignment="1">
      <alignment vertical="center"/>
    </xf>
    <xf numFmtId="0" fontId="18" fillId="0" borderId="4" xfId="3" applyFont="1" applyBorder="1" applyAlignment="1">
      <alignment horizontal="left" vertical="center" wrapText="1" indent="1"/>
    </xf>
    <xf numFmtId="43" fontId="4" fillId="6" borderId="4" xfId="1" applyFont="1" applyFill="1" applyBorder="1" applyAlignment="1">
      <alignment horizontal="center" vertical="center"/>
    </xf>
    <xf numFmtId="164" fontId="17" fillId="3" borderId="4" xfId="3" applyNumberFormat="1" applyFont="1" applyFill="1" applyBorder="1" applyAlignment="1">
      <alignment horizontal="right" vertical="center"/>
    </xf>
    <xf numFmtId="0" fontId="8" fillId="2" borderId="7" xfId="3" applyFont="1" applyFill="1" applyBorder="1" applyAlignment="1">
      <alignment horizontal="center" vertical="center" wrapText="1"/>
    </xf>
    <xf numFmtId="0" fontId="9" fillId="2" borderId="7" xfId="3" quotePrefix="1" applyFont="1" applyFill="1" applyBorder="1" applyAlignment="1">
      <alignment horizontal="center" vertical="center" wrapText="1"/>
    </xf>
    <xf numFmtId="49" fontId="10" fillId="2" borderId="8" xfId="0" quotePrefix="1" applyNumberFormat="1" applyFont="1" applyFill="1" applyBorder="1" applyAlignment="1">
      <alignment horizontal="left" vertical="center"/>
    </xf>
    <xf numFmtId="49" fontId="10" fillId="2" borderId="8" xfId="3" quotePrefix="1" applyNumberFormat="1" applyFont="1" applyFill="1" applyBorder="1" applyAlignment="1">
      <alignment horizontal="left" vertical="center" wrapText="1"/>
    </xf>
    <xf numFmtId="165" fontId="11" fillId="5" borderId="7" xfId="1" applyNumberFormat="1" applyFont="1" applyFill="1" applyBorder="1" applyAlignment="1">
      <alignment vertical="center"/>
    </xf>
    <xf numFmtId="0" fontId="4" fillId="5" borderId="7" xfId="3" applyFont="1" applyFill="1" applyBorder="1" applyAlignment="1">
      <alignment vertical="center"/>
    </xf>
    <xf numFmtId="49" fontId="10" fillId="2" borderId="9" xfId="0" quotePrefix="1" applyNumberFormat="1" applyFont="1" applyFill="1" applyBorder="1" applyAlignment="1">
      <alignment horizontal="left" vertical="center"/>
    </xf>
    <xf numFmtId="49" fontId="10" fillId="2" borderId="10" xfId="3" applyNumberFormat="1" applyFont="1" applyFill="1" applyBorder="1" applyAlignment="1">
      <alignment horizontal="left" vertical="center" wrapText="1"/>
    </xf>
    <xf numFmtId="0" fontId="3" fillId="0" borderId="10" xfId="3" applyFont="1" applyBorder="1" applyAlignment="1">
      <alignment horizontal="left" vertical="center" wrapText="1" indent="1"/>
    </xf>
    <xf numFmtId="9" fontId="4" fillId="6" borderId="10" xfId="2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right" vertical="center"/>
    </xf>
    <xf numFmtId="165" fontId="11" fillId="5" borderId="10" xfId="1" applyNumberFormat="1" applyFont="1" applyFill="1" applyBorder="1" applyAlignment="1">
      <alignment vertical="center"/>
    </xf>
    <xf numFmtId="165" fontId="11" fillId="5" borderId="11" xfId="1" applyNumberFormat="1" applyFont="1" applyFill="1" applyBorder="1" applyAlignment="1">
      <alignment vertical="center"/>
    </xf>
    <xf numFmtId="0" fontId="8" fillId="2" borderId="13" xfId="3" applyFont="1" applyFill="1" applyBorder="1" applyAlignment="1">
      <alignment horizontal="center" vertical="center" wrapText="1"/>
    </xf>
    <xf numFmtId="0" fontId="8" fillId="2" borderId="14" xfId="3" applyFont="1" applyFill="1" applyBorder="1" applyAlignment="1">
      <alignment horizontal="center" vertical="center" wrapText="1"/>
    </xf>
    <xf numFmtId="0" fontId="7" fillId="3" borderId="19" xfId="4" applyFont="1" applyFill="1" applyBorder="1" applyAlignment="1">
      <alignment horizontal="center" vertical="center" wrapText="1"/>
    </xf>
    <xf numFmtId="0" fontId="7" fillId="3" borderId="20" xfId="4" applyFont="1" applyFill="1" applyBorder="1" applyAlignment="1">
      <alignment horizontal="center" vertical="center" wrapText="1"/>
    </xf>
    <xf numFmtId="164" fontId="8" fillId="6" borderId="4" xfId="3" applyNumberFormat="1" applyFont="1" applyFill="1" applyBorder="1" applyAlignment="1">
      <alignment horizontal="right" vertical="center"/>
    </xf>
    <xf numFmtId="9" fontId="8" fillId="6" borderId="4" xfId="2" applyFont="1" applyFill="1" applyBorder="1" applyAlignment="1">
      <alignment horizontal="right" vertical="center"/>
    </xf>
    <xf numFmtId="9" fontId="8" fillId="6" borderId="10" xfId="2" applyFont="1" applyFill="1" applyBorder="1" applyAlignment="1">
      <alignment horizontal="right" vertical="center"/>
    </xf>
    <xf numFmtId="164" fontId="8" fillId="6" borderId="10" xfId="3" applyNumberFormat="1" applyFont="1" applyFill="1" applyBorder="1" applyAlignment="1">
      <alignment horizontal="right" vertical="center"/>
    </xf>
    <xf numFmtId="0" fontId="4" fillId="6" borderId="13" xfId="3" applyFont="1" applyFill="1" applyBorder="1" applyAlignment="1">
      <alignment vertical="center"/>
    </xf>
    <xf numFmtId="164" fontId="4" fillId="6" borderId="14" xfId="3" applyNumberFormat="1" applyFont="1" applyFill="1" applyBorder="1" applyAlignment="1">
      <alignment vertical="center"/>
    </xf>
    <xf numFmtId="0" fontId="4" fillId="6" borderId="4" xfId="3" applyFont="1" applyFill="1" applyBorder="1" applyAlignment="1">
      <alignment vertical="center"/>
    </xf>
    <xf numFmtId="164" fontId="4" fillId="6" borderId="7" xfId="3" applyNumberFormat="1" applyFont="1" applyFill="1" applyBorder="1" applyAlignment="1">
      <alignment vertical="center"/>
    </xf>
    <xf numFmtId="164" fontId="13" fillId="6" borderId="7" xfId="3" applyNumberFormat="1" applyFont="1" applyFill="1" applyBorder="1" applyAlignment="1">
      <alignment vertical="center"/>
    </xf>
    <xf numFmtId="0" fontId="4" fillId="6" borderId="7" xfId="3" applyFont="1" applyFill="1" applyBorder="1" applyAlignment="1">
      <alignment vertical="center"/>
    </xf>
    <xf numFmtId="0" fontId="4" fillId="6" borderId="10" xfId="3" applyFont="1" applyFill="1" applyBorder="1" applyAlignment="1">
      <alignment vertical="center"/>
    </xf>
    <xf numFmtId="166" fontId="13" fillId="6" borderId="11" xfId="3" applyNumberFormat="1" applyFont="1" applyFill="1" applyBorder="1" applyAlignment="1">
      <alignment vertical="center"/>
    </xf>
    <xf numFmtId="0" fontId="16" fillId="0" borderId="4" xfId="0" applyFont="1" applyBorder="1"/>
    <xf numFmtId="0" fontId="8" fillId="8" borderId="4" xfId="3" applyFont="1" applyFill="1" applyBorder="1" applyAlignment="1">
      <alignment horizontal="left" vertical="center" wrapText="1" indent="2"/>
    </xf>
    <xf numFmtId="0" fontId="8" fillId="8" borderId="4" xfId="3" applyFont="1" applyFill="1" applyBorder="1" applyAlignment="1">
      <alignment horizontal="left" vertical="center" wrapText="1" indent="1"/>
    </xf>
    <xf numFmtId="0" fontId="8" fillId="8" borderId="4" xfId="3" applyFont="1" applyFill="1" applyBorder="1" applyAlignment="1">
      <alignment horizontal="left" vertical="center" wrapText="1"/>
    </xf>
    <xf numFmtId="0" fontId="8" fillId="8" borderId="4" xfId="0" applyFont="1" applyFill="1" applyBorder="1" applyAlignment="1">
      <alignment horizontal="left" vertical="center" wrapText="1"/>
    </xf>
    <xf numFmtId="9" fontId="13" fillId="6" borderId="4" xfId="2" applyFont="1" applyFill="1" applyBorder="1" applyAlignment="1">
      <alignment horizontal="center" vertical="center"/>
    </xf>
    <xf numFmtId="0" fontId="3" fillId="0" borderId="4" xfId="3" applyFont="1" applyFill="1" applyBorder="1" applyAlignment="1">
      <alignment horizontal="left" vertical="center" wrapText="1" indent="1"/>
    </xf>
    <xf numFmtId="49" fontId="10" fillId="2" borderId="22" xfId="0" quotePrefix="1" applyNumberFormat="1" applyFont="1" applyFill="1" applyBorder="1" applyAlignment="1">
      <alignment vertical="center"/>
    </xf>
    <xf numFmtId="164" fontId="13" fillId="3" borderId="7" xfId="3" applyNumberFormat="1" applyFont="1" applyFill="1" applyBorder="1" applyAlignment="1">
      <alignment vertical="center"/>
    </xf>
    <xf numFmtId="164" fontId="4" fillId="3" borderId="7" xfId="3" applyNumberFormat="1" applyFont="1" applyFill="1" applyBorder="1" applyAlignment="1">
      <alignment vertical="center"/>
    </xf>
    <xf numFmtId="164" fontId="8" fillId="0" borderId="4" xfId="3" applyNumberFormat="1" applyFont="1" applyBorder="1" applyAlignment="1">
      <alignment horizontal="right" vertical="center"/>
    </xf>
    <xf numFmtId="0" fontId="8" fillId="2" borderId="4" xfId="3" applyFont="1" applyFill="1" applyBorder="1" applyAlignment="1">
      <alignment horizontal="center" vertical="center" wrapText="1"/>
    </xf>
    <xf numFmtId="49" fontId="10" fillId="2" borderId="24" xfId="0" quotePrefix="1" applyNumberFormat="1" applyFont="1" applyFill="1" applyBorder="1" applyAlignment="1">
      <alignment vertical="center"/>
    </xf>
    <xf numFmtId="49" fontId="10" fillId="2" borderId="22" xfId="0" quotePrefix="1" applyNumberFormat="1" applyFont="1" applyFill="1" applyBorder="1" applyAlignment="1">
      <alignment horizontal="left" vertical="center"/>
    </xf>
    <xf numFmtId="49" fontId="10" fillId="2" borderId="24" xfId="0" quotePrefix="1" applyNumberFormat="1" applyFont="1" applyFill="1" applyBorder="1" applyAlignment="1">
      <alignment horizontal="center" vertical="center"/>
    </xf>
    <xf numFmtId="49" fontId="10" fillId="2" borderId="22" xfId="3" quotePrefix="1" applyNumberFormat="1" applyFont="1" applyFill="1" applyBorder="1" applyAlignment="1">
      <alignment horizontal="left" vertical="center" wrapText="1"/>
    </xf>
    <xf numFmtId="49" fontId="10" fillId="2" borderId="25" xfId="0" quotePrefix="1" applyNumberFormat="1" applyFont="1" applyFill="1" applyBorder="1" applyAlignment="1">
      <alignment horizontal="left" vertical="center"/>
    </xf>
    <xf numFmtId="0" fontId="3" fillId="3" borderId="16" xfId="3" applyFont="1" applyFill="1" applyBorder="1" applyAlignment="1">
      <alignment vertical="center"/>
    </xf>
    <xf numFmtId="0" fontId="19" fillId="0" borderId="16" xfId="3" applyFont="1" applyBorder="1" applyAlignment="1">
      <alignment vertical="center"/>
    </xf>
    <xf numFmtId="0" fontId="19" fillId="0" borderId="16" xfId="3" applyFont="1" applyBorder="1" applyAlignment="1">
      <alignment vertical="center" wrapText="1"/>
    </xf>
    <xf numFmtId="0" fontId="3" fillId="0" borderId="16" xfId="3" applyFont="1" applyBorder="1" applyAlignment="1">
      <alignment vertical="center"/>
    </xf>
    <xf numFmtId="0" fontId="4" fillId="0" borderId="16" xfId="3" applyFont="1" applyBorder="1" applyAlignment="1">
      <alignment vertical="center"/>
    </xf>
    <xf numFmtId="0" fontId="19" fillId="0" borderId="17" xfId="3" applyFont="1" applyBorder="1" applyAlignment="1">
      <alignment vertical="center"/>
    </xf>
    <xf numFmtId="49" fontId="10" fillId="0" borderId="16" xfId="0" quotePrefix="1" applyNumberFormat="1" applyFont="1" applyFill="1" applyBorder="1" applyAlignment="1">
      <alignment horizontal="left" vertical="center"/>
    </xf>
    <xf numFmtId="49" fontId="10" fillId="0" borderId="16" xfId="3" quotePrefix="1" applyNumberFormat="1" applyFont="1" applyFill="1" applyBorder="1" applyAlignment="1">
      <alignment horizontal="left" vertical="center" wrapText="1"/>
    </xf>
    <xf numFmtId="0" fontId="19" fillId="0" borderId="16" xfId="3" applyFont="1" applyFill="1" applyBorder="1" applyAlignment="1">
      <alignment horizontal="left" vertical="center"/>
    </xf>
    <xf numFmtId="0" fontId="3" fillId="0" borderId="26" xfId="3" applyFont="1" applyFill="1" applyBorder="1" applyAlignment="1">
      <alignment vertical="center"/>
    </xf>
    <xf numFmtId="0" fontId="19" fillId="0" borderId="16" xfId="3" applyFont="1" applyFill="1" applyBorder="1" applyAlignment="1">
      <alignment vertical="center"/>
    </xf>
    <xf numFmtId="0" fontId="19" fillId="0" borderId="16" xfId="3" applyFont="1" applyFill="1" applyBorder="1" applyAlignment="1">
      <alignment vertical="center" wrapText="1"/>
    </xf>
    <xf numFmtId="0" fontId="20" fillId="0" borderId="26" xfId="3" applyFont="1" applyFill="1" applyBorder="1" applyAlignment="1">
      <alignment vertical="center"/>
    </xf>
    <xf numFmtId="0" fontId="4" fillId="0" borderId="26" xfId="3" applyFont="1" applyFill="1" applyBorder="1" applyAlignment="1">
      <alignment vertical="center"/>
    </xf>
    <xf numFmtId="0" fontId="19" fillId="0" borderId="26" xfId="3" applyFont="1" applyFill="1" applyBorder="1" applyAlignment="1">
      <alignment vertical="center"/>
    </xf>
    <xf numFmtId="0" fontId="19" fillId="0" borderId="17" xfId="3" applyFont="1" applyFill="1" applyBorder="1" applyAlignment="1">
      <alignment vertical="center"/>
    </xf>
    <xf numFmtId="0" fontId="5" fillId="2" borderId="1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3" xfId="3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9" fontId="8" fillId="2" borderId="23" xfId="3" applyNumberFormat="1" applyFont="1" applyFill="1" applyBorder="1" applyAlignment="1">
      <alignment horizontal="center" vertical="center" wrapText="1"/>
    </xf>
    <xf numFmtId="49" fontId="8" fillId="2" borderId="22" xfId="3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8" fillId="2" borderId="13" xfId="3" applyFont="1" applyFill="1" applyBorder="1" applyAlignment="1">
      <alignment horizontal="left" vertical="center" wrapText="1"/>
    </xf>
    <xf numFmtId="0" fontId="8" fillId="2" borderId="4" xfId="3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8" fillId="2" borderId="13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8" borderId="1" xfId="4" applyFont="1" applyFill="1" applyBorder="1" applyAlignment="1">
      <alignment horizontal="center" vertical="center" wrapText="1"/>
    </xf>
    <xf numFmtId="0" fontId="7" fillId="8" borderId="2" xfId="4" applyFont="1" applyFill="1" applyBorder="1" applyAlignment="1">
      <alignment horizontal="center" vertical="center" wrapText="1"/>
    </xf>
    <xf numFmtId="0" fontId="7" fillId="8" borderId="3" xfId="4" applyFont="1" applyFill="1" applyBorder="1" applyAlignment="1">
      <alignment horizontal="center" vertical="center" wrapText="1"/>
    </xf>
    <xf numFmtId="9" fontId="4" fillId="4" borderId="4" xfId="2" applyFont="1" applyFill="1" applyBorder="1" applyAlignment="1">
      <alignment horizontal="center" vertical="center"/>
    </xf>
    <xf numFmtId="9" fontId="4" fillId="4" borderId="7" xfId="2" applyFont="1" applyFill="1" applyBorder="1" applyAlignment="1">
      <alignment horizontal="center" vertical="center"/>
    </xf>
    <xf numFmtId="0" fontId="4" fillId="6" borderId="5" xfId="3" applyFont="1" applyFill="1" applyBorder="1" applyAlignment="1">
      <alignment horizontal="center" vertical="center"/>
    </xf>
    <xf numFmtId="0" fontId="4" fillId="6" borderId="6" xfId="3" applyFont="1" applyFill="1" applyBorder="1" applyAlignment="1">
      <alignment horizontal="center" vertical="center"/>
    </xf>
    <xf numFmtId="0" fontId="4" fillId="6" borderId="18" xfId="3" applyFont="1" applyFill="1" applyBorder="1" applyAlignment="1">
      <alignment horizontal="center" vertical="center"/>
    </xf>
    <xf numFmtId="165" fontId="12" fillId="5" borderId="15" xfId="3" applyNumberFormat="1" applyFont="1" applyFill="1" applyBorder="1" applyAlignment="1">
      <alignment horizontal="center" vertical="center"/>
    </xf>
    <xf numFmtId="165" fontId="12" fillId="5" borderId="16" xfId="3" applyNumberFormat="1" applyFont="1" applyFill="1" applyBorder="1" applyAlignment="1">
      <alignment horizontal="center" vertical="center"/>
    </xf>
    <xf numFmtId="165" fontId="12" fillId="5" borderId="17" xfId="3" applyNumberFormat="1" applyFont="1" applyFill="1" applyBorder="1" applyAlignment="1">
      <alignment horizontal="center" vertical="center"/>
    </xf>
    <xf numFmtId="49" fontId="8" fillId="2" borderId="15" xfId="3" applyNumberFormat="1" applyFont="1" applyFill="1" applyBorder="1" applyAlignment="1">
      <alignment horizontal="center" vertical="center" wrapText="1"/>
    </xf>
    <xf numFmtId="49" fontId="8" fillId="2" borderId="16" xfId="3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49" fontId="10" fillId="2" borderId="24" xfId="0" quotePrefix="1" applyNumberFormat="1" applyFont="1" applyFill="1" applyBorder="1" applyAlignment="1">
      <alignment horizontal="center" vertical="center"/>
    </xf>
    <xf numFmtId="49" fontId="10" fillId="2" borderId="22" xfId="0" quotePrefix="1" applyNumberFormat="1" applyFont="1" applyFill="1" applyBorder="1" applyAlignment="1">
      <alignment horizontal="center" vertical="center"/>
    </xf>
    <xf numFmtId="49" fontId="10" fillId="2" borderId="24" xfId="3" quotePrefix="1" applyNumberFormat="1" applyFont="1" applyFill="1" applyBorder="1" applyAlignment="1">
      <alignment horizontal="center" vertical="center" wrapText="1"/>
    </xf>
    <xf numFmtId="49" fontId="10" fillId="2" borderId="22" xfId="3" quotePrefix="1" applyNumberFormat="1" applyFont="1" applyFill="1" applyBorder="1" applyAlignment="1">
      <alignment horizontal="center" vertical="center" wrapText="1"/>
    </xf>
    <xf numFmtId="49" fontId="8" fillId="2" borderId="12" xfId="3" applyNumberFormat="1" applyFont="1" applyFill="1" applyBorder="1" applyAlignment="1">
      <alignment horizontal="center" vertical="center" wrapText="1"/>
    </xf>
    <xf numFmtId="49" fontId="8" fillId="2" borderId="8" xfId="3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65" fontId="12" fillId="5" borderId="21" xfId="3" applyNumberFormat="1" applyFont="1" applyFill="1" applyBorder="1" applyAlignment="1">
      <alignment horizontal="center" vertical="center"/>
    </xf>
    <xf numFmtId="0" fontId="14" fillId="5" borderId="4" xfId="3" applyFont="1" applyFill="1" applyBorder="1" applyAlignment="1">
      <alignment horizontal="center" vertical="center"/>
    </xf>
    <xf numFmtId="43" fontId="15" fillId="7" borderId="4" xfId="1" applyNumberFormat="1" applyFont="1" applyFill="1" applyBorder="1" applyAlignment="1">
      <alignment horizontal="center" vertical="center"/>
    </xf>
    <xf numFmtId="0" fontId="21" fillId="0" borderId="27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9" fontId="16" fillId="0" borderId="4" xfId="2" applyFont="1" applyBorder="1" applyAlignment="1">
      <alignment horizontal="center"/>
    </xf>
  </cellXfs>
  <cellStyles count="5">
    <cellStyle name="Millares" xfId="1" builtinId="3"/>
    <cellStyle name="Normal" xfId="0" builtinId="0"/>
    <cellStyle name="Normal_Assets Final" xfId="3" xr:uid="{EF14A91E-9E81-444F-A979-CD88ADD72188}"/>
    <cellStyle name="Normal_Inflows" xfId="4" xr:uid="{10B5A297-C419-4A5E-B832-E419AB12BD7A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195BB-39A9-4294-B43D-A691B81FB6F2}">
  <sheetPr codeName="Hoja6"/>
  <dimension ref="A1:U63"/>
  <sheetViews>
    <sheetView showGridLines="0" zoomScale="49" zoomScaleNormal="49" zoomScalePageLayoutView="60" workbookViewId="0"/>
  </sheetViews>
  <sheetFormatPr baseColWidth="10" defaultColWidth="11.33203125" defaultRowHeight="13.8" x14ac:dyDescent="0.3"/>
  <cols>
    <col min="1" max="1" width="14.6640625" style="4" customWidth="1"/>
    <col min="2" max="2" width="14.77734375" style="17" customWidth="1"/>
    <col min="3" max="3" width="20.44140625" style="18" customWidth="1"/>
    <col min="4" max="4" width="62.88671875" style="4" customWidth="1"/>
    <col min="5" max="9" width="20.77734375" style="4" customWidth="1"/>
    <col min="10" max="10" width="29" style="4" customWidth="1"/>
    <col min="11" max="20" width="20.77734375" style="4" customWidth="1"/>
    <col min="21" max="21" width="30" style="4" customWidth="1"/>
    <col min="22" max="16384" width="11.33203125" style="4"/>
  </cols>
  <sheetData>
    <row r="1" spans="1:21" ht="15.75" customHeight="1" thickBot="1" x14ac:dyDescent="0.35">
      <c r="A1" s="1"/>
      <c r="B1" s="2"/>
      <c r="C1" s="3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1" ht="29.25" customHeight="1" thickBot="1" x14ac:dyDescent="0.35">
      <c r="A2" s="1"/>
      <c r="B2" s="88" t="s">
        <v>0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90"/>
    </row>
    <row r="3" spans="1:21" ht="15" customHeight="1" thickBot="1" x14ac:dyDescent="0.35">
      <c r="A3" s="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1" ht="15" customHeight="1" thickBot="1" x14ac:dyDescent="0.35">
      <c r="A4" s="1"/>
      <c r="B4" s="5"/>
      <c r="C4" s="5"/>
      <c r="D4" s="41" t="s">
        <v>1</v>
      </c>
      <c r="E4" s="42"/>
      <c r="F4" s="101" t="s">
        <v>86</v>
      </c>
      <c r="G4" s="102"/>
      <c r="H4" s="102"/>
      <c r="I4" s="102"/>
      <c r="J4" s="103"/>
      <c r="K4" s="6"/>
      <c r="L4" s="6"/>
      <c r="M4" s="6"/>
      <c r="N4" s="6"/>
      <c r="O4" s="5"/>
      <c r="P4" s="5"/>
      <c r="Q4" s="5"/>
      <c r="R4" s="5"/>
      <c r="S4" s="5"/>
      <c r="T4" s="5"/>
    </row>
    <row r="5" spans="1:21" ht="15" customHeight="1" thickBot="1" x14ac:dyDescent="0.35">
      <c r="A5" s="1"/>
      <c r="B5" s="5"/>
      <c r="C5" s="5"/>
      <c r="D5" s="7"/>
      <c r="E5" s="5"/>
      <c r="F5" s="5"/>
      <c r="G5" s="5"/>
      <c r="H5" s="5"/>
      <c r="I5" s="5"/>
      <c r="J5" s="5"/>
      <c r="K5" s="5"/>
      <c r="L5" s="5"/>
      <c r="M5" s="5"/>
      <c r="N5" s="5"/>
      <c r="O5" s="91"/>
      <c r="P5" s="91"/>
      <c r="Q5" s="91"/>
      <c r="R5" s="91"/>
      <c r="S5" s="91"/>
      <c r="T5" s="91"/>
    </row>
    <row r="6" spans="1:21" s="8" customFormat="1" ht="51.75" customHeight="1" x14ac:dyDescent="0.3">
      <c r="A6" s="112" t="s">
        <v>149</v>
      </c>
      <c r="B6" s="92" t="s">
        <v>2</v>
      </c>
      <c r="C6" s="95" t="s">
        <v>3</v>
      </c>
      <c r="D6" s="98" t="s">
        <v>4</v>
      </c>
      <c r="E6" s="98" t="s">
        <v>5</v>
      </c>
      <c r="F6" s="98"/>
      <c r="G6" s="98"/>
      <c r="H6" s="98"/>
      <c r="I6" s="98"/>
      <c r="J6" s="39" t="s">
        <v>70</v>
      </c>
      <c r="K6" s="98" t="s">
        <v>6</v>
      </c>
      <c r="L6" s="98"/>
      <c r="M6" s="98"/>
      <c r="N6" s="98"/>
      <c r="O6" s="98"/>
      <c r="P6" s="98" t="s">
        <v>7</v>
      </c>
      <c r="Q6" s="98"/>
      <c r="R6" s="98"/>
      <c r="S6" s="98"/>
      <c r="T6" s="98"/>
      <c r="U6" s="40" t="s">
        <v>69</v>
      </c>
    </row>
    <row r="7" spans="1:21" s="8" customFormat="1" ht="51.75" customHeight="1" x14ac:dyDescent="0.3">
      <c r="A7" s="113"/>
      <c r="B7" s="93"/>
      <c r="C7" s="96"/>
      <c r="D7" s="99"/>
      <c r="E7" s="9" t="s">
        <v>8</v>
      </c>
      <c r="F7" s="9" t="s">
        <v>9</v>
      </c>
      <c r="G7" s="9" t="s">
        <v>10</v>
      </c>
      <c r="H7" s="9" t="s">
        <v>11</v>
      </c>
      <c r="I7" s="9" t="s">
        <v>97</v>
      </c>
      <c r="J7" s="9" t="s">
        <v>12</v>
      </c>
      <c r="K7" s="9" t="s">
        <v>8</v>
      </c>
      <c r="L7" s="9" t="s">
        <v>9</v>
      </c>
      <c r="M7" s="9" t="s">
        <v>10</v>
      </c>
      <c r="N7" s="9" t="s">
        <v>11</v>
      </c>
      <c r="O7" s="66" t="s">
        <v>97</v>
      </c>
      <c r="P7" s="9" t="s">
        <v>8</v>
      </c>
      <c r="Q7" s="9" t="s">
        <v>9</v>
      </c>
      <c r="R7" s="9" t="s">
        <v>10</v>
      </c>
      <c r="S7" s="9" t="s">
        <v>11</v>
      </c>
      <c r="T7" s="66" t="s">
        <v>97</v>
      </c>
      <c r="U7" s="26" t="s">
        <v>12</v>
      </c>
    </row>
    <row r="8" spans="1:21" s="8" customFormat="1" ht="30.75" hidden="1" customHeight="1" x14ac:dyDescent="0.3">
      <c r="A8" s="114"/>
      <c r="B8" s="94"/>
      <c r="C8" s="97"/>
      <c r="D8" s="100"/>
      <c r="E8" s="10" t="s">
        <v>13</v>
      </c>
      <c r="F8" s="10" t="s">
        <v>13</v>
      </c>
      <c r="G8" s="10" t="s">
        <v>14</v>
      </c>
      <c r="H8" s="10" t="s">
        <v>15</v>
      </c>
      <c r="I8" s="10" t="s">
        <v>15</v>
      </c>
      <c r="J8" s="10" t="s">
        <v>22</v>
      </c>
      <c r="K8" s="10" t="s">
        <v>16</v>
      </c>
      <c r="L8" s="10" t="s">
        <v>16</v>
      </c>
      <c r="M8" s="10" t="s">
        <v>17</v>
      </c>
      <c r="N8" s="10" t="s">
        <v>18</v>
      </c>
      <c r="O8" s="10" t="s">
        <v>18</v>
      </c>
      <c r="P8" s="10" t="s">
        <v>19</v>
      </c>
      <c r="Q8" s="10" t="s">
        <v>19</v>
      </c>
      <c r="R8" s="10" t="s">
        <v>20</v>
      </c>
      <c r="S8" s="10" t="s">
        <v>21</v>
      </c>
      <c r="T8" s="10" t="s">
        <v>21</v>
      </c>
      <c r="U8" s="27" t="s">
        <v>22</v>
      </c>
    </row>
    <row r="9" spans="1:21" s="8" customFormat="1" ht="45" customHeight="1" x14ac:dyDescent="0.3">
      <c r="A9" s="72"/>
      <c r="B9" s="67"/>
      <c r="C9" s="62"/>
      <c r="D9" s="59" t="s">
        <v>0</v>
      </c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5"/>
    </row>
    <row r="10" spans="1:21" s="8" customFormat="1" ht="45" customHeight="1" x14ac:dyDescent="0.3">
      <c r="A10" s="72"/>
      <c r="B10" s="117"/>
      <c r="C10" s="118"/>
      <c r="D10" s="58" t="s">
        <v>23</v>
      </c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5"/>
    </row>
    <row r="11" spans="1:21" ht="45" customHeight="1" x14ac:dyDescent="0.3">
      <c r="A11" s="73" t="s">
        <v>195</v>
      </c>
      <c r="B11" s="68" t="s">
        <v>24</v>
      </c>
      <c r="C11" s="12" t="s">
        <v>25</v>
      </c>
      <c r="D11" s="13" t="s">
        <v>26</v>
      </c>
      <c r="E11" s="14"/>
      <c r="F11" s="14"/>
      <c r="G11" s="14"/>
      <c r="H11" s="14"/>
      <c r="I11" s="15"/>
      <c r="J11" s="16">
        <f>+SUM(E11:I11)</f>
        <v>0</v>
      </c>
      <c r="K11" s="14"/>
      <c r="L11" s="14"/>
      <c r="M11" s="14"/>
      <c r="N11" s="14"/>
      <c r="O11" s="44">
        <v>1</v>
      </c>
      <c r="P11" s="14"/>
      <c r="Q11" s="14"/>
      <c r="R11" s="14"/>
      <c r="S11" s="14"/>
      <c r="T11" s="43">
        <f>+O11*I11</f>
        <v>0</v>
      </c>
      <c r="U11" s="30">
        <f>+SUM(P11:T11)</f>
        <v>0</v>
      </c>
    </row>
    <row r="12" spans="1:21" ht="62.55" customHeight="1" x14ac:dyDescent="0.3">
      <c r="A12" s="74" t="s">
        <v>196</v>
      </c>
      <c r="B12" s="68" t="s">
        <v>27</v>
      </c>
      <c r="C12" s="12" t="s">
        <v>77</v>
      </c>
      <c r="D12" s="13" t="s">
        <v>109</v>
      </c>
      <c r="E12" s="14"/>
      <c r="F12" s="15"/>
      <c r="G12" s="15"/>
      <c r="H12" s="15"/>
      <c r="I12" s="14"/>
      <c r="J12" s="16">
        <f t="shared" ref="J12" si="0">+SUM(E12:I12)</f>
        <v>0</v>
      </c>
      <c r="K12" s="44"/>
      <c r="L12" s="44">
        <v>0</v>
      </c>
      <c r="M12" s="44">
        <v>0.5</v>
      </c>
      <c r="N12" s="44">
        <v>1</v>
      </c>
      <c r="O12" s="14"/>
      <c r="P12" s="43"/>
      <c r="Q12" s="43">
        <f>+L12*F12</f>
        <v>0</v>
      </c>
      <c r="R12" s="43">
        <f>+M12*G12</f>
        <v>0</v>
      </c>
      <c r="S12" s="43">
        <f>+N12*H12</f>
        <v>0</v>
      </c>
      <c r="T12" s="14"/>
      <c r="U12" s="30">
        <f t="shared" ref="U12" si="1">+SUM(P12:T12)</f>
        <v>0</v>
      </c>
    </row>
    <row r="13" spans="1:21" ht="58.8" customHeight="1" x14ac:dyDescent="0.3">
      <c r="A13" s="75"/>
      <c r="B13" s="69"/>
      <c r="C13" s="12" t="s">
        <v>65</v>
      </c>
      <c r="D13" s="58" t="s">
        <v>28</v>
      </c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5"/>
    </row>
    <row r="14" spans="1:21" ht="45" customHeight="1" x14ac:dyDescent="0.3">
      <c r="A14" s="75"/>
      <c r="B14" s="117"/>
      <c r="C14" s="118"/>
      <c r="D14" s="56" t="s">
        <v>64</v>
      </c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5"/>
    </row>
    <row r="15" spans="1:21" ht="45" customHeight="1" x14ac:dyDescent="0.3">
      <c r="A15" s="74"/>
      <c r="B15" s="68" t="s">
        <v>27</v>
      </c>
      <c r="C15" s="12" t="s">
        <v>78</v>
      </c>
      <c r="D15" s="13" t="s">
        <v>91</v>
      </c>
      <c r="E15" s="15"/>
      <c r="F15" s="15"/>
      <c r="G15" s="15"/>
      <c r="H15" s="15"/>
      <c r="I15" s="14"/>
      <c r="J15" s="16">
        <f t="shared" ref="J15" si="2">+SUM(E15:I15)</f>
        <v>0</v>
      </c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30"/>
    </row>
    <row r="16" spans="1:21" ht="45" customHeight="1" x14ac:dyDescent="0.3">
      <c r="A16" s="75"/>
      <c r="B16" s="68" t="s">
        <v>27</v>
      </c>
      <c r="C16" s="12" t="s">
        <v>78</v>
      </c>
      <c r="D16" s="13" t="s">
        <v>92</v>
      </c>
      <c r="E16" s="15"/>
      <c r="F16" s="43"/>
      <c r="G16" s="43"/>
      <c r="H16" s="43"/>
      <c r="I16" s="14"/>
      <c r="J16" s="16">
        <f t="shared" ref="J16:J18" si="3">+SUM(E16:I16)</f>
        <v>0</v>
      </c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30"/>
    </row>
    <row r="17" spans="1:21" ht="45" customHeight="1" x14ac:dyDescent="0.3">
      <c r="A17" s="75"/>
      <c r="B17" s="68" t="s">
        <v>31</v>
      </c>
      <c r="C17" s="12"/>
      <c r="D17" s="23" t="s">
        <v>113</v>
      </c>
      <c r="E17" s="25"/>
      <c r="F17" s="25"/>
      <c r="G17" s="25"/>
      <c r="H17" s="25"/>
      <c r="I17" s="14"/>
      <c r="J17" s="16">
        <f t="shared" si="3"/>
        <v>0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30"/>
    </row>
    <row r="18" spans="1:21" ht="45" customHeight="1" x14ac:dyDescent="0.3">
      <c r="A18" s="74" t="s">
        <v>197</v>
      </c>
      <c r="B18" s="115"/>
      <c r="C18" s="116"/>
      <c r="D18" s="13" t="s">
        <v>72</v>
      </c>
      <c r="E18" s="43">
        <f>+E15+E16-E17</f>
        <v>0</v>
      </c>
      <c r="F18" s="43">
        <f t="shared" ref="F18:H18" si="4">+F15+F16-F17</f>
        <v>0</v>
      </c>
      <c r="G18" s="43">
        <f t="shared" si="4"/>
        <v>0</v>
      </c>
      <c r="H18" s="43">
        <f t="shared" si="4"/>
        <v>0</v>
      </c>
      <c r="I18" s="14"/>
      <c r="J18" s="16">
        <f t="shared" si="3"/>
        <v>0</v>
      </c>
      <c r="K18" s="44">
        <v>0.95</v>
      </c>
      <c r="L18" s="44">
        <v>0.95</v>
      </c>
      <c r="M18" s="44">
        <v>0.95</v>
      </c>
      <c r="N18" s="44">
        <v>1</v>
      </c>
      <c r="O18" s="14"/>
      <c r="P18" s="43">
        <f t="shared" ref="P18" si="5">+K18*E18</f>
        <v>0</v>
      </c>
      <c r="Q18" s="43">
        <f t="shared" ref="Q18" si="6">+L18*F18</f>
        <v>0</v>
      </c>
      <c r="R18" s="43">
        <f t="shared" ref="R18" si="7">+M18*G18</f>
        <v>0</v>
      </c>
      <c r="S18" s="43">
        <f>+N18*H18</f>
        <v>0</v>
      </c>
      <c r="T18" s="14"/>
      <c r="U18" s="30">
        <f t="shared" ref="U18" si="8">+SUM(P18:T18)</f>
        <v>0</v>
      </c>
    </row>
    <row r="19" spans="1:21" ht="45" customHeight="1" x14ac:dyDescent="0.3">
      <c r="A19" s="75"/>
      <c r="B19" s="115"/>
      <c r="C19" s="116"/>
      <c r="D19" s="56" t="s">
        <v>66</v>
      </c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5"/>
    </row>
    <row r="20" spans="1:21" ht="45" customHeight="1" x14ac:dyDescent="0.3">
      <c r="A20" s="74"/>
      <c r="B20" s="68" t="s">
        <v>27</v>
      </c>
      <c r="C20" s="12" t="s">
        <v>29</v>
      </c>
      <c r="D20" s="13" t="s">
        <v>91</v>
      </c>
      <c r="E20" s="65"/>
      <c r="F20" s="65"/>
      <c r="G20" s="65"/>
      <c r="H20" s="65"/>
      <c r="I20" s="14"/>
      <c r="J20" s="16">
        <f t="shared" ref="J20:J23" si="9">+SUM(E20:I20)</f>
        <v>0</v>
      </c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30"/>
    </row>
    <row r="21" spans="1:21" ht="45" customHeight="1" x14ac:dyDescent="0.3">
      <c r="A21" s="75"/>
      <c r="B21" s="68" t="s">
        <v>27</v>
      </c>
      <c r="C21" s="12" t="s">
        <v>29</v>
      </c>
      <c r="D21" s="13" t="s">
        <v>92</v>
      </c>
      <c r="E21" s="15"/>
      <c r="F21" s="43"/>
      <c r="G21" s="43"/>
      <c r="H21" s="43"/>
      <c r="I21" s="14"/>
      <c r="J21" s="16">
        <f t="shared" si="9"/>
        <v>0</v>
      </c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30"/>
    </row>
    <row r="22" spans="1:21" ht="45" customHeight="1" x14ac:dyDescent="0.3">
      <c r="A22" s="75"/>
      <c r="B22" s="68" t="s">
        <v>31</v>
      </c>
      <c r="C22" s="12"/>
      <c r="D22" s="23" t="s">
        <v>113</v>
      </c>
      <c r="E22" s="25"/>
      <c r="F22" s="25"/>
      <c r="G22" s="25"/>
      <c r="H22" s="25"/>
      <c r="I22" s="14"/>
      <c r="J22" s="16">
        <f t="shared" si="9"/>
        <v>0</v>
      </c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30"/>
    </row>
    <row r="23" spans="1:21" ht="45" customHeight="1" x14ac:dyDescent="0.3">
      <c r="A23" s="74" t="s">
        <v>198</v>
      </c>
      <c r="B23" s="69"/>
      <c r="C23" s="12"/>
      <c r="D23" s="13" t="s">
        <v>73</v>
      </c>
      <c r="E23" s="43">
        <f>+E20+E21-E22</f>
        <v>0</v>
      </c>
      <c r="F23" s="43">
        <f t="shared" ref="F23:H23" si="10">+F20+F21-F22</f>
        <v>0</v>
      </c>
      <c r="G23" s="43">
        <f t="shared" si="10"/>
        <v>0</v>
      </c>
      <c r="H23" s="43">
        <f t="shared" si="10"/>
        <v>0</v>
      </c>
      <c r="I23" s="14"/>
      <c r="J23" s="16">
        <f t="shared" si="9"/>
        <v>0</v>
      </c>
      <c r="K23" s="44">
        <v>0.9</v>
      </c>
      <c r="L23" s="44">
        <v>0.9</v>
      </c>
      <c r="M23" s="44">
        <v>0.9</v>
      </c>
      <c r="N23" s="44">
        <v>1</v>
      </c>
      <c r="O23" s="14"/>
      <c r="P23" s="43">
        <f t="shared" ref="P23" si="11">+K23*E23</f>
        <v>0</v>
      </c>
      <c r="Q23" s="43">
        <f t="shared" ref="Q23" si="12">+L23*F23</f>
        <v>0</v>
      </c>
      <c r="R23" s="43">
        <f t="shared" ref="R23" si="13">+M23*G23</f>
        <v>0</v>
      </c>
      <c r="S23" s="43">
        <f>+N23*H23</f>
        <v>0</v>
      </c>
      <c r="T23" s="14"/>
      <c r="U23" s="30">
        <f t="shared" ref="U23" si="14">+SUM(P23:T23)</f>
        <v>0</v>
      </c>
    </row>
    <row r="24" spans="1:21" ht="45" customHeight="1" x14ac:dyDescent="0.3">
      <c r="A24" s="75"/>
      <c r="B24" s="69"/>
      <c r="C24" s="12" t="s">
        <v>67</v>
      </c>
      <c r="D24" s="58" t="s">
        <v>30</v>
      </c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5"/>
    </row>
    <row r="25" spans="1:21" ht="45" customHeight="1" x14ac:dyDescent="0.3">
      <c r="A25" s="75"/>
      <c r="B25" s="115"/>
      <c r="C25" s="116"/>
      <c r="D25" s="56" t="s">
        <v>71</v>
      </c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5"/>
    </row>
    <row r="26" spans="1:21" ht="45" customHeight="1" x14ac:dyDescent="0.3">
      <c r="A26" s="75"/>
      <c r="B26" s="68" t="s">
        <v>27</v>
      </c>
      <c r="C26" s="12" t="s">
        <v>208</v>
      </c>
      <c r="D26" s="13" t="s">
        <v>106</v>
      </c>
      <c r="E26" s="15"/>
      <c r="F26" s="15"/>
      <c r="G26" s="15"/>
      <c r="H26" s="15"/>
      <c r="I26" s="14"/>
      <c r="J26" s="16">
        <f t="shared" ref="J26:J31" si="15">+SUM(E26:I26)</f>
        <v>0</v>
      </c>
      <c r="K26" s="14"/>
      <c r="L26" s="14"/>
      <c r="M26" s="14"/>
      <c r="N26" s="14"/>
      <c r="O26" s="14"/>
      <c r="P26" s="14"/>
      <c r="Q26" s="14"/>
      <c r="R26" s="14"/>
      <c r="S26" s="14"/>
      <c r="T26" s="24"/>
      <c r="U26" s="31"/>
    </row>
    <row r="27" spans="1:21" ht="45" customHeight="1" x14ac:dyDescent="0.3">
      <c r="A27" s="75"/>
      <c r="B27" s="68" t="s">
        <v>31</v>
      </c>
      <c r="C27" s="12"/>
      <c r="D27" s="23" t="s">
        <v>113</v>
      </c>
      <c r="E27" s="25"/>
      <c r="F27" s="25"/>
      <c r="G27" s="25"/>
      <c r="H27" s="25"/>
      <c r="I27" s="14"/>
      <c r="J27" s="16">
        <f t="shared" si="15"/>
        <v>0</v>
      </c>
      <c r="K27" s="14"/>
      <c r="L27" s="14"/>
      <c r="M27" s="14"/>
      <c r="N27" s="14"/>
      <c r="O27" s="14"/>
      <c r="P27" s="14"/>
      <c r="Q27" s="14"/>
      <c r="R27" s="14"/>
      <c r="S27" s="14"/>
      <c r="T27" s="24"/>
      <c r="U27" s="31"/>
    </row>
    <row r="28" spans="1:21" ht="45" customHeight="1" x14ac:dyDescent="0.3">
      <c r="A28" s="74" t="s">
        <v>202</v>
      </c>
      <c r="B28" s="115"/>
      <c r="C28" s="116"/>
      <c r="D28" s="13" t="s">
        <v>107</v>
      </c>
      <c r="E28" s="43">
        <f>+E26-E27</f>
        <v>0</v>
      </c>
      <c r="F28" s="43">
        <f t="shared" ref="F28:H28" si="16">+F26-F27</f>
        <v>0</v>
      </c>
      <c r="G28" s="43">
        <f t="shared" si="16"/>
        <v>0</v>
      </c>
      <c r="H28" s="43">
        <f t="shared" si="16"/>
        <v>0</v>
      </c>
      <c r="I28" s="14"/>
      <c r="J28" s="16">
        <f t="shared" si="15"/>
        <v>0</v>
      </c>
      <c r="K28" s="60">
        <v>0</v>
      </c>
      <c r="L28" s="60">
        <v>0</v>
      </c>
      <c r="M28" s="60">
        <v>0.5</v>
      </c>
      <c r="N28" s="60">
        <v>1</v>
      </c>
      <c r="O28" s="14"/>
      <c r="P28" s="43">
        <f t="shared" ref="P28" si="17">+K28*E28</f>
        <v>0</v>
      </c>
      <c r="Q28" s="43">
        <f t="shared" ref="Q28:Q31" si="18">+L28*F28</f>
        <v>0</v>
      </c>
      <c r="R28" s="43">
        <f t="shared" ref="R28:R31" si="19">+M28*G28</f>
        <v>0</v>
      </c>
      <c r="S28" s="43">
        <f t="shared" ref="S28:S31" si="20">+N28*H28</f>
        <v>0</v>
      </c>
      <c r="T28" s="24"/>
      <c r="U28" s="30">
        <f t="shared" ref="U28:U31" si="21">+SUM(P28:T28)</f>
        <v>0</v>
      </c>
    </row>
    <row r="29" spans="1:21" ht="45" customHeight="1" x14ac:dyDescent="0.3">
      <c r="A29" s="74" t="s">
        <v>202</v>
      </c>
      <c r="B29" s="68" t="s">
        <v>27</v>
      </c>
      <c r="C29" s="12" t="s">
        <v>209</v>
      </c>
      <c r="D29" s="13" t="s">
        <v>102</v>
      </c>
      <c r="E29" s="15"/>
      <c r="F29" s="15"/>
      <c r="G29" s="15"/>
      <c r="H29" s="15"/>
      <c r="I29" s="14"/>
      <c r="J29" s="16">
        <f t="shared" si="15"/>
        <v>0</v>
      </c>
      <c r="K29" s="60">
        <v>0</v>
      </c>
      <c r="L29" s="60">
        <v>0</v>
      </c>
      <c r="M29" s="60">
        <v>0.5</v>
      </c>
      <c r="N29" s="60">
        <v>1</v>
      </c>
      <c r="O29" s="14"/>
      <c r="P29" s="43">
        <f t="shared" ref="P29:P31" si="22">+K29*E29</f>
        <v>0</v>
      </c>
      <c r="Q29" s="43">
        <f t="shared" si="18"/>
        <v>0</v>
      </c>
      <c r="R29" s="43">
        <f t="shared" si="19"/>
        <v>0</v>
      </c>
      <c r="S29" s="43">
        <f t="shared" si="20"/>
        <v>0</v>
      </c>
      <c r="T29" s="24"/>
      <c r="U29" s="30">
        <f t="shared" si="21"/>
        <v>0</v>
      </c>
    </row>
    <row r="30" spans="1:21" ht="45" customHeight="1" x14ac:dyDescent="0.3">
      <c r="A30" s="74" t="s">
        <v>202</v>
      </c>
      <c r="B30" s="68" t="s">
        <v>27</v>
      </c>
      <c r="C30" s="12" t="s">
        <v>105</v>
      </c>
      <c r="D30" s="13" t="s">
        <v>103</v>
      </c>
      <c r="E30" s="15"/>
      <c r="F30" s="15"/>
      <c r="G30" s="15"/>
      <c r="H30" s="15"/>
      <c r="I30" s="14"/>
      <c r="J30" s="16">
        <f t="shared" si="15"/>
        <v>0</v>
      </c>
      <c r="K30" s="60">
        <v>0</v>
      </c>
      <c r="L30" s="60">
        <v>0</v>
      </c>
      <c r="M30" s="60">
        <v>0.5</v>
      </c>
      <c r="N30" s="60">
        <v>1</v>
      </c>
      <c r="O30" s="14"/>
      <c r="P30" s="43">
        <f t="shared" si="22"/>
        <v>0</v>
      </c>
      <c r="Q30" s="43">
        <f t="shared" si="18"/>
        <v>0</v>
      </c>
      <c r="R30" s="43">
        <f t="shared" si="19"/>
        <v>0</v>
      </c>
      <c r="S30" s="43">
        <f t="shared" si="20"/>
        <v>0</v>
      </c>
      <c r="T30" s="24"/>
      <c r="U30" s="30">
        <f t="shared" si="21"/>
        <v>0</v>
      </c>
    </row>
    <row r="31" spans="1:21" ht="45" customHeight="1" x14ac:dyDescent="0.3">
      <c r="A31" s="74" t="s">
        <v>202</v>
      </c>
      <c r="B31" s="68" t="s">
        <v>27</v>
      </c>
      <c r="C31" s="12" t="s">
        <v>210</v>
      </c>
      <c r="D31" s="13" t="s">
        <v>104</v>
      </c>
      <c r="E31" s="15"/>
      <c r="F31" s="15"/>
      <c r="G31" s="15"/>
      <c r="H31" s="15"/>
      <c r="I31" s="14"/>
      <c r="J31" s="16">
        <f t="shared" si="15"/>
        <v>0</v>
      </c>
      <c r="K31" s="60">
        <v>0</v>
      </c>
      <c r="L31" s="60">
        <v>0</v>
      </c>
      <c r="M31" s="60">
        <v>0.5</v>
      </c>
      <c r="N31" s="60">
        <v>1</v>
      </c>
      <c r="O31" s="14"/>
      <c r="P31" s="43">
        <f t="shared" si="22"/>
        <v>0</v>
      </c>
      <c r="Q31" s="43">
        <f t="shared" si="18"/>
        <v>0</v>
      </c>
      <c r="R31" s="43">
        <f t="shared" si="19"/>
        <v>0</v>
      </c>
      <c r="S31" s="43">
        <f t="shared" si="20"/>
        <v>0</v>
      </c>
      <c r="T31" s="24"/>
      <c r="U31" s="30">
        <f t="shared" si="21"/>
        <v>0</v>
      </c>
    </row>
    <row r="32" spans="1:21" ht="45" customHeight="1" x14ac:dyDescent="0.3">
      <c r="A32" s="75"/>
      <c r="B32" s="115"/>
      <c r="C32" s="116"/>
      <c r="D32" s="56" t="s">
        <v>101</v>
      </c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5"/>
    </row>
    <row r="33" spans="1:21" ht="67.8" customHeight="1" x14ac:dyDescent="0.3">
      <c r="A33" s="76"/>
      <c r="B33" s="68" t="s">
        <v>27</v>
      </c>
      <c r="C33" s="12" t="s">
        <v>29</v>
      </c>
      <c r="D33" s="13" t="s">
        <v>94</v>
      </c>
      <c r="E33" s="15"/>
      <c r="F33" s="15"/>
      <c r="G33" s="15"/>
      <c r="H33" s="15"/>
      <c r="I33" s="14"/>
      <c r="J33" s="16">
        <f t="shared" ref="J33:J37" si="23">+SUM(E33:I33)</f>
        <v>0</v>
      </c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31"/>
    </row>
    <row r="34" spans="1:21" ht="67.8" customHeight="1" x14ac:dyDescent="0.3">
      <c r="A34" s="75"/>
      <c r="B34" s="68" t="s">
        <v>27</v>
      </c>
      <c r="C34" s="12" t="s">
        <v>29</v>
      </c>
      <c r="D34" s="13" t="s">
        <v>95</v>
      </c>
      <c r="E34" s="15"/>
      <c r="F34" s="43"/>
      <c r="G34" s="43"/>
      <c r="H34" s="43"/>
      <c r="I34" s="14"/>
      <c r="J34" s="16">
        <f t="shared" si="23"/>
        <v>0</v>
      </c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31"/>
    </row>
    <row r="35" spans="1:21" ht="45" customHeight="1" x14ac:dyDescent="0.3">
      <c r="A35" s="75"/>
      <c r="B35" s="68" t="s">
        <v>31</v>
      </c>
      <c r="C35" s="12"/>
      <c r="D35" s="23" t="s">
        <v>113</v>
      </c>
      <c r="E35" s="25"/>
      <c r="F35" s="25"/>
      <c r="G35" s="25"/>
      <c r="H35" s="25"/>
      <c r="I35" s="14"/>
      <c r="J35" s="16">
        <f t="shared" si="23"/>
        <v>0</v>
      </c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31"/>
    </row>
    <row r="36" spans="1:21" ht="45" customHeight="1" x14ac:dyDescent="0.3">
      <c r="A36" s="74" t="s">
        <v>203</v>
      </c>
      <c r="B36" s="115"/>
      <c r="C36" s="116"/>
      <c r="D36" s="13" t="s">
        <v>96</v>
      </c>
      <c r="E36" s="43">
        <f>+E33+E34-E35</f>
        <v>0</v>
      </c>
      <c r="F36" s="43">
        <f t="shared" ref="F36:H36" si="24">+F33+F34-F35</f>
        <v>0</v>
      </c>
      <c r="G36" s="43">
        <f t="shared" si="24"/>
        <v>0</v>
      </c>
      <c r="H36" s="43">
        <f t="shared" si="24"/>
        <v>0</v>
      </c>
      <c r="I36" s="14"/>
      <c r="J36" s="16">
        <f t="shared" si="23"/>
        <v>0</v>
      </c>
      <c r="K36" s="44">
        <v>0.5</v>
      </c>
      <c r="L36" s="44">
        <v>0.5</v>
      </c>
      <c r="M36" s="44">
        <v>0.5</v>
      </c>
      <c r="N36" s="44">
        <v>1</v>
      </c>
      <c r="O36" s="14"/>
      <c r="P36" s="43">
        <f t="shared" ref="P36:P37" si="25">+K36*E36</f>
        <v>0</v>
      </c>
      <c r="Q36" s="43">
        <f t="shared" ref="Q36:Q37" si="26">+L36*F36</f>
        <v>0</v>
      </c>
      <c r="R36" s="43">
        <f t="shared" ref="R36:R37" si="27">+M36*G36</f>
        <v>0</v>
      </c>
      <c r="S36" s="43">
        <f t="shared" ref="S36:S37" si="28">+N36*H36</f>
        <v>0</v>
      </c>
      <c r="T36" s="14"/>
      <c r="U36" s="30">
        <f t="shared" ref="U36:U37" si="29">+SUM(P36:T36)</f>
        <v>0</v>
      </c>
    </row>
    <row r="37" spans="1:21" ht="45" customHeight="1" x14ac:dyDescent="0.3">
      <c r="A37" s="74" t="s">
        <v>204</v>
      </c>
      <c r="B37" s="68" t="s">
        <v>27</v>
      </c>
      <c r="C37" s="12" t="s">
        <v>81</v>
      </c>
      <c r="D37" s="13" t="s">
        <v>74</v>
      </c>
      <c r="E37" s="15">
        <v>0</v>
      </c>
      <c r="F37" s="15">
        <v>0</v>
      </c>
      <c r="G37" s="15">
        <v>0</v>
      </c>
      <c r="H37" s="15">
        <v>0</v>
      </c>
      <c r="I37" s="14"/>
      <c r="J37" s="16">
        <f t="shared" si="23"/>
        <v>0</v>
      </c>
      <c r="K37" s="44">
        <v>0.5</v>
      </c>
      <c r="L37" s="44">
        <v>0.5</v>
      </c>
      <c r="M37" s="44">
        <v>0.5</v>
      </c>
      <c r="N37" s="44">
        <v>1</v>
      </c>
      <c r="O37" s="14"/>
      <c r="P37" s="43">
        <f t="shared" si="25"/>
        <v>0</v>
      </c>
      <c r="Q37" s="43">
        <f t="shared" si="26"/>
        <v>0</v>
      </c>
      <c r="R37" s="43">
        <f t="shared" si="27"/>
        <v>0</v>
      </c>
      <c r="S37" s="43">
        <f t="shared" si="28"/>
        <v>0</v>
      </c>
      <c r="T37" s="14"/>
      <c r="U37" s="30">
        <f t="shared" si="29"/>
        <v>0</v>
      </c>
    </row>
    <row r="38" spans="1:21" ht="45" customHeight="1" x14ac:dyDescent="0.3">
      <c r="A38" s="75"/>
      <c r="B38" s="115"/>
      <c r="C38" s="116"/>
      <c r="D38" s="56" t="s">
        <v>110</v>
      </c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5"/>
    </row>
    <row r="39" spans="1:21" ht="61.2" customHeight="1" x14ac:dyDescent="0.3">
      <c r="A39" s="75"/>
      <c r="B39" s="68" t="s">
        <v>27</v>
      </c>
      <c r="C39" s="12" t="s">
        <v>29</v>
      </c>
      <c r="D39" s="13" t="s">
        <v>111</v>
      </c>
      <c r="E39" s="15"/>
      <c r="F39" s="15"/>
      <c r="G39" s="15"/>
      <c r="H39" s="15"/>
      <c r="I39" s="14"/>
      <c r="J39" s="16">
        <f t="shared" ref="J39:J42" si="30">+SUM(E39:I39)</f>
        <v>0</v>
      </c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31"/>
    </row>
    <row r="40" spans="1:21" ht="70.8" customHeight="1" x14ac:dyDescent="0.3">
      <c r="A40" s="75"/>
      <c r="B40" s="68" t="s">
        <v>27</v>
      </c>
      <c r="C40" s="12" t="s">
        <v>29</v>
      </c>
      <c r="D40" s="13" t="s">
        <v>112</v>
      </c>
      <c r="E40" s="15"/>
      <c r="F40" s="43"/>
      <c r="G40" s="43"/>
      <c r="H40" s="43"/>
      <c r="I40" s="14"/>
      <c r="J40" s="16">
        <f t="shared" si="30"/>
        <v>0</v>
      </c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31"/>
    </row>
    <row r="41" spans="1:21" ht="45" customHeight="1" x14ac:dyDescent="0.3">
      <c r="A41" s="75"/>
      <c r="B41" s="68" t="s">
        <v>31</v>
      </c>
      <c r="C41" s="12"/>
      <c r="D41" s="23" t="s">
        <v>113</v>
      </c>
      <c r="E41" s="25"/>
      <c r="F41" s="25"/>
      <c r="G41" s="25"/>
      <c r="H41" s="25"/>
      <c r="I41" s="14"/>
      <c r="J41" s="16">
        <f t="shared" si="30"/>
        <v>0</v>
      </c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31"/>
    </row>
    <row r="42" spans="1:21" ht="62.4" customHeight="1" x14ac:dyDescent="0.3">
      <c r="A42" s="74" t="s">
        <v>204</v>
      </c>
      <c r="B42" s="115"/>
      <c r="C42" s="116"/>
      <c r="D42" s="13" t="s">
        <v>93</v>
      </c>
      <c r="E42" s="43">
        <f>+E39+E40-E41</f>
        <v>0</v>
      </c>
      <c r="F42" s="43">
        <f t="shared" ref="F42:H42" si="31">+F39+F40-F41</f>
        <v>0</v>
      </c>
      <c r="G42" s="43">
        <f t="shared" si="31"/>
        <v>0</v>
      </c>
      <c r="H42" s="43">
        <f t="shared" si="31"/>
        <v>0</v>
      </c>
      <c r="I42" s="14"/>
      <c r="J42" s="16">
        <f t="shared" si="30"/>
        <v>0</v>
      </c>
      <c r="K42" s="44">
        <v>0.5</v>
      </c>
      <c r="L42" s="44">
        <v>0.5</v>
      </c>
      <c r="M42" s="44">
        <v>0.5</v>
      </c>
      <c r="N42" s="44">
        <v>1</v>
      </c>
      <c r="O42" s="14"/>
      <c r="P42" s="43">
        <f t="shared" ref="P42" si="32">+K42*E42</f>
        <v>0</v>
      </c>
      <c r="Q42" s="43">
        <f t="shared" ref="Q42" si="33">+L42*F42</f>
        <v>0</v>
      </c>
      <c r="R42" s="43">
        <f t="shared" ref="R42" si="34">+M42*G42</f>
        <v>0</v>
      </c>
      <c r="S42" s="43">
        <f>+N42*H42</f>
        <v>0</v>
      </c>
      <c r="T42" s="14"/>
      <c r="U42" s="30">
        <f t="shared" ref="U42" si="35">+SUM(P42:T42)</f>
        <v>0</v>
      </c>
    </row>
    <row r="43" spans="1:21" ht="45" customHeight="1" x14ac:dyDescent="0.3">
      <c r="A43" s="75"/>
      <c r="B43" s="115"/>
      <c r="C43" s="116"/>
      <c r="D43" s="58" t="s">
        <v>68</v>
      </c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5"/>
    </row>
    <row r="44" spans="1:21" ht="45" customHeight="1" x14ac:dyDescent="0.3">
      <c r="A44" s="73" t="s">
        <v>199</v>
      </c>
      <c r="B44" s="70" t="s">
        <v>31</v>
      </c>
      <c r="C44" s="12" t="s">
        <v>129</v>
      </c>
      <c r="D44" s="13" t="s">
        <v>32</v>
      </c>
      <c r="E44" s="14"/>
      <c r="F44" s="14"/>
      <c r="G44" s="14"/>
      <c r="H44" s="14"/>
      <c r="I44" s="15"/>
      <c r="J44" s="16">
        <f t="shared" ref="J44" si="36">+SUM(E44:I44)</f>
        <v>0</v>
      </c>
      <c r="K44" s="14"/>
      <c r="L44" s="14"/>
      <c r="M44" s="14"/>
      <c r="N44" s="14"/>
      <c r="O44" s="44">
        <v>0.5</v>
      </c>
      <c r="P44" s="14"/>
      <c r="Q44" s="14"/>
      <c r="R44" s="14"/>
      <c r="S44" s="14"/>
      <c r="T44" s="43">
        <f>+O44*I44</f>
        <v>0</v>
      </c>
      <c r="U44" s="30">
        <f t="shared" ref="U44" si="37">+SUM(P44:T44)</f>
        <v>0</v>
      </c>
    </row>
    <row r="45" spans="1:21" ht="45" customHeight="1" x14ac:dyDescent="0.3">
      <c r="A45" s="75"/>
      <c r="B45" s="115"/>
      <c r="C45" s="116"/>
      <c r="D45" s="58" t="s">
        <v>75</v>
      </c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5"/>
    </row>
    <row r="46" spans="1:21" ht="45" customHeight="1" x14ac:dyDescent="0.3">
      <c r="A46" s="75"/>
      <c r="B46" s="70" t="s">
        <v>34</v>
      </c>
      <c r="C46" s="12" t="s">
        <v>79</v>
      </c>
      <c r="D46" s="13" t="s">
        <v>215</v>
      </c>
      <c r="E46" s="14"/>
      <c r="F46" s="14"/>
      <c r="G46" s="14"/>
      <c r="H46" s="14"/>
      <c r="I46" s="15"/>
      <c r="J46" s="16">
        <f t="shared" ref="J46:J47" si="38">+SUM(E46:I46)</f>
        <v>0</v>
      </c>
      <c r="K46" s="14"/>
      <c r="L46" s="14"/>
      <c r="M46" s="14"/>
      <c r="N46" s="14"/>
      <c r="O46" s="14"/>
      <c r="P46" s="24"/>
      <c r="Q46" s="24"/>
      <c r="R46" s="24"/>
      <c r="S46" s="24"/>
      <c r="T46" s="24"/>
      <c r="U46" s="31"/>
    </row>
    <row r="47" spans="1:21" ht="45" customHeight="1" x14ac:dyDescent="0.3">
      <c r="A47" s="73" t="s">
        <v>200</v>
      </c>
      <c r="B47" s="70" t="s">
        <v>34</v>
      </c>
      <c r="C47" s="12" t="s">
        <v>80</v>
      </c>
      <c r="D47" s="13" t="s">
        <v>216</v>
      </c>
      <c r="E47" s="14"/>
      <c r="F47" s="14"/>
      <c r="G47" s="14"/>
      <c r="H47" s="14"/>
      <c r="I47" s="15"/>
      <c r="J47" s="16">
        <f t="shared" si="38"/>
        <v>0</v>
      </c>
      <c r="K47" s="14"/>
      <c r="L47" s="14"/>
      <c r="M47" s="14"/>
      <c r="N47" s="14"/>
      <c r="O47" s="14"/>
      <c r="P47" s="24"/>
      <c r="Q47" s="24"/>
      <c r="R47" s="24"/>
      <c r="S47" s="24"/>
      <c r="T47" s="24"/>
      <c r="U47" s="31"/>
    </row>
    <row r="48" spans="1:21" ht="45" customHeight="1" x14ac:dyDescent="0.3">
      <c r="A48" s="75"/>
      <c r="B48" s="117"/>
      <c r="C48" s="118"/>
      <c r="D48" s="13" t="s">
        <v>220</v>
      </c>
      <c r="E48" s="14"/>
      <c r="F48" s="14"/>
      <c r="G48" s="14"/>
      <c r="H48" s="14"/>
      <c r="I48" s="43">
        <f>+IF(I47&gt;I46,I47-I46,0)</f>
        <v>0</v>
      </c>
      <c r="J48" s="16">
        <f t="shared" ref="J48:J51" si="39">+SUM(E48:I48)</f>
        <v>0</v>
      </c>
      <c r="K48" s="14"/>
      <c r="L48" s="14"/>
      <c r="M48" s="14"/>
      <c r="N48" s="14"/>
      <c r="O48" s="44">
        <v>0</v>
      </c>
      <c r="P48" s="24"/>
      <c r="Q48" s="24"/>
      <c r="R48" s="24"/>
      <c r="S48" s="24"/>
      <c r="T48" s="43">
        <f t="shared" ref="T48:T51" si="40">+O48*I48</f>
        <v>0</v>
      </c>
      <c r="U48" s="30">
        <f t="shared" ref="U48:U51" si="41">+SUM(P48:T48)</f>
        <v>0</v>
      </c>
    </row>
    <row r="49" spans="1:21" ht="45" customHeight="1" x14ac:dyDescent="0.3">
      <c r="A49" s="75"/>
      <c r="B49" s="70" t="s">
        <v>34</v>
      </c>
      <c r="C49" s="12" t="s">
        <v>80</v>
      </c>
      <c r="D49" s="13" t="s">
        <v>221</v>
      </c>
      <c r="E49" s="14"/>
      <c r="F49" s="14"/>
      <c r="G49" s="14"/>
      <c r="H49" s="14"/>
      <c r="I49" s="15"/>
      <c r="J49" s="16">
        <f t="shared" si="39"/>
        <v>0</v>
      </c>
      <c r="K49" s="14"/>
      <c r="L49" s="14"/>
      <c r="M49" s="14"/>
      <c r="N49" s="14"/>
      <c r="O49" s="44">
        <v>0</v>
      </c>
      <c r="P49" s="24"/>
      <c r="Q49" s="24"/>
      <c r="R49" s="24"/>
      <c r="S49" s="24"/>
      <c r="T49" s="43">
        <f t="shared" ref="T49" si="42">+O49*I49</f>
        <v>0</v>
      </c>
      <c r="U49" s="30">
        <f t="shared" ref="U49" si="43">+SUM(P49:T49)</f>
        <v>0</v>
      </c>
    </row>
    <row r="50" spans="1:21" ht="45" customHeight="1" x14ac:dyDescent="0.3">
      <c r="A50" s="75"/>
      <c r="B50" s="115"/>
      <c r="C50" s="116"/>
      <c r="D50" s="58" t="s">
        <v>33</v>
      </c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5"/>
    </row>
    <row r="51" spans="1:21" ht="45" customHeight="1" thickBot="1" x14ac:dyDescent="0.35">
      <c r="A51" s="77" t="s">
        <v>201</v>
      </c>
      <c r="B51" s="71" t="s">
        <v>34</v>
      </c>
      <c r="C51" s="33" t="s">
        <v>76</v>
      </c>
      <c r="D51" s="34" t="s">
        <v>35</v>
      </c>
      <c r="E51" s="35"/>
      <c r="F51" s="35"/>
      <c r="G51" s="35"/>
      <c r="H51" s="35"/>
      <c r="I51" s="36"/>
      <c r="J51" s="37">
        <f t="shared" si="39"/>
        <v>0</v>
      </c>
      <c r="K51" s="35"/>
      <c r="L51" s="35"/>
      <c r="M51" s="35"/>
      <c r="N51" s="35"/>
      <c r="O51" s="45">
        <v>0</v>
      </c>
      <c r="P51" s="35"/>
      <c r="Q51" s="35"/>
      <c r="R51" s="35"/>
      <c r="S51" s="35"/>
      <c r="T51" s="46">
        <f t="shared" si="40"/>
        <v>0</v>
      </c>
      <c r="U51" s="38">
        <f t="shared" si="41"/>
        <v>0</v>
      </c>
    </row>
    <row r="52" spans="1:21" ht="13.8" customHeight="1" x14ac:dyDescent="0.3">
      <c r="J52" s="109">
        <f>+J11+J12+J18+J23+J42+J36+J37++J44+J48+J51+J28+J29+J30+J31</f>
        <v>0</v>
      </c>
      <c r="U52" s="109">
        <f>+U11+U12+U18+U23+U42+U36+U37++U44+U48+U51+U28+U29+U30+U31</f>
        <v>0</v>
      </c>
    </row>
    <row r="53" spans="1:21" ht="13.8" customHeight="1" x14ac:dyDescent="0.3">
      <c r="J53" s="110"/>
      <c r="U53" s="110"/>
    </row>
    <row r="54" spans="1:21" ht="14.4" customHeight="1" thickBot="1" x14ac:dyDescent="0.35">
      <c r="J54" s="111"/>
      <c r="U54" s="111"/>
    </row>
    <row r="57" spans="1:21" ht="14.4" thickBot="1" x14ac:dyDescent="0.35"/>
    <row r="58" spans="1:21" x14ac:dyDescent="0.3">
      <c r="G58" s="106" t="s">
        <v>36</v>
      </c>
      <c r="H58" s="47" t="s">
        <v>37</v>
      </c>
      <c r="I58" s="48">
        <f>+J12+J18+J23+J42+J36+J37+J44+J47+J51+J28+J29+J30+J31+J49</f>
        <v>0</v>
      </c>
      <c r="J58" s="19"/>
    </row>
    <row r="59" spans="1:21" ht="14.4" customHeight="1" x14ac:dyDescent="0.3">
      <c r="G59" s="107"/>
      <c r="H59" s="49" t="s">
        <v>38</v>
      </c>
      <c r="I59" s="50"/>
      <c r="J59" s="19"/>
    </row>
    <row r="60" spans="1:21" ht="14.4" customHeight="1" x14ac:dyDescent="0.3">
      <c r="G60" s="107"/>
      <c r="H60" s="49" t="s">
        <v>39</v>
      </c>
      <c r="I60" s="51">
        <f>SUM(I58:I59)</f>
        <v>0</v>
      </c>
      <c r="J60" s="20"/>
    </row>
    <row r="61" spans="1:21" ht="14.4" customHeight="1" x14ac:dyDescent="0.3">
      <c r="G61" s="107"/>
      <c r="H61" s="49"/>
      <c r="I61" s="52"/>
    </row>
    <row r="62" spans="1:21" ht="14.4" customHeight="1" x14ac:dyDescent="0.3">
      <c r="G62" s="107"/>
      <c r="H62" s="49" t="s">
        <v>40</v>
      </c>
      <c r="I62" s="63"/>
      <c r="J62" s="20"/>
    </row>
    <row r="63" spans="1:21" ht="15" customHeight="1" thickBot="1" x14ac:dyDescent="0.35">
      <c r="G63" s="108"/>
      <c r="H63" s="53" t="s">
        <v>41</v>
      </c>
      <c r="I63" s="54">
        <f>+I60-I62</f>
        <v>0</v>
      </c>
      <c r="J63" s="21"/>
    </row>
  </sheetData>
  <mergeCells count="39">
    <mergeCell ref="A6:A8"/>
    <mergeCell ref="B43:C43"/>
    <mergeCell ref="B45:C45"/>
    <mergeCell ref="B48:C48"/>
    <mergeCell ref="B50:C50"/>
    <mergeCell ref="B32:C32"/>
    <mergeCell ref="B36:C36"/>
    <mergeCell ref="B38:C38"/>
    <mergeCell ref="B42:C42"/>
    <mergeCell ref="B19:C19"/>
    <mergeCell ref="B25:C25"/>
    <mergeCell ref="B28:C28"/>
    <mergeCell ref="B10:C10"/>
    <mergeCell ref="B14:C14"/>
    <mergeCell ref="B18:C18"/>
    <mergeCell ref="E50:U50"/>
    <mergeCell ref="G58:G63"/>
    <mergeCell ref="U52:U54"/>
    <mergeCell ref="J52:J54"/>
    <mergeCell ref="E9:U9"/>
    <mergeCell ref="E10:U10"/>
    <mergeCell ref="E25:U25"/>
    <mergeCell ref="E32:U32"/>
    <mergeCell ref="E45:U45"/>
    <mergeCell ref="E19:U19"/>
    <mergeCell ref="E24:U24"/>
    <mergeCell ref="E38:U38"/>
    <mergeCell ref="E43:U43"/>
    <mergeCell ref="E13:U13"/>
    <mergeCell ref="E14:U14"/>
    <mergeCell ref="B2:U2"/>
    <mergeCell ref="O5:T5"/>
    <mergeCell ref="B6:B8"/>
    <mergeCell ref="C6:C8"/>
    <mergeCell ref="D6:D8"/>
    <mergeCell ref="E6:I6"/>
    <mergeCell ref="K6:O6"/>
    <mergeCell ref="P6:T6"/>
    <mergeCell ref="F4:J4"/>
  </mergeCells>
  <pageMargins left="0.70866141732283472" right="0.70866141732283472" top="0.74803149606299213" bottom="0.74803149606299213" header="0.31496062992125984" footer="0.31496062992125984"/>
  <pageSetup paperSize="8" scale="43" orientation="landscape" r:id="rId1"/>
  <headerFooter>
    <oddHeader>&amp;C
ANNEX XII</oddHeader>
    <oddFooter>&amp;C&amp;"Calibri"&amp;11&amp;K000000&amp;"Calibri"&amp;11&amp;K000000&amp;P_x000D_&amp;1#&amp;"Calibri"&amp;10&amp;K000000Uso Interno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D78E0-09BE-457A-B02A-2036BECB0B04}">
  <sheetPr codeName="Hoja7"/>
  <dimension ref="A1:U85"/>
  <sheetViews>
    <sheetView showGridLines="0" topLeftCell="B1" zoomScale="59" zoomScaleNormal="59" zoomScalePageLayoutView="60" workbookViewId="0">
      <selection activeCell="B1" sqref="B1"/>
    </sheetView>
  </sheetViews>
  <sheetFormatPr baseColWidth="10" defaultColWidth="11.33203125" defaultRowHeight="13.8" x14ac:dyDescent="0.3"/>
  <cols>
    <col min="1" max="1" width="13.77734375" style="4" customWidth="1"/>
    <col min="2" max="2" width="14.88671875" style="17" customWidth="1"/>
    <col min="3" max="3" width="20.109375" style="18" customWidth="1"/>
    <col min="4" max="4" width="71.6640625" style="4" customWidth="1"/>
    <col min="5" max="5" width="22.77734375" style="4" bestFit="1" customWidth="1"/>
    <col min="6" max="9" width="20.77734375" style="4" customWidth="1"/>
    <col min="10" max="10" width="24.5546875" style="4" customWidth="1"/>
    <col min="11" max="15" width="20.77734375" style="22" customWidth="1"/>
    <col min="16" max="20" width="20.77734375" style="4" customWidth="1"/>
    <col min="21" max="21" width="30" style="4" customWidth="1"/>
    <col min="22" max="16384" width="11.33203125" style="4"/>
  </cols>
  <sheetData>
    <row r="1" spans="1:21" ht="15.75" customHeight="1" thickBot="1" x14ac:dyDescent="0.35">
      <c r="A1" s="1"/>
      <c r="B1" s="2"/>
      <c r="C1" s="3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1" ht="29.25" customHeight="1" thickBot="1" x14ac:dyDescent="0.35">
      <c r="A2" s="1"/>
      <c r="B2" s="88" t="s">
        <v>42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90"/>
    </row>
    <row r="3" spans="1:21" ht="15" customHeight="1" thickBot="1" x14ac:dyDescent="0.35">
      <c r="A3" s="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1" ht="15" customHeight="1" thickBot="1" x14ac:dyDescent="0.35">
      <c r="A4" s="1"/>
      <c r="B4" s="5"/>
      <c r="C4" s="5"/>
      <c r="D4" s="41" t="s">
        <v>1</v>
      </c>
      <c r="E4" s="42"/>
      <c r="F4" s="101" t="s">
        <v>86</v>
      </c>
      <c r="G4" s="102"/>
      <c r="H4" s="102"/>
      <c r="I4" s="102"/>
      <c r="J4" s="103"/>
      <c r="K4" s="6"/>
      <c r="L4" s="6"/>
      <c r="M4" s="6"/>
      <c r="N4" s="6"/>
      <c r="O4" s="5"/>
      <c r="P4" s="5"/>
      <c r="Q4" s="5"/>
      <c r="R4" s="5"/>
      <c r="S4" s="5"/>
      <c r="T4" s="5"/>
    </row>
    <row r="5" spans="1:21" ht="15" customHeight="1" thickBot="1" x14ac:dyDescent="0.35">
      <c r="A5" s="1"/>
      <c r="B5" s="5"/>
      <c r="C5" s="5"/>
      <c r="D5" s="7"/>
      <c r="E5" s="5"/>
      <c r="F5" s="5"/>
      <c r="G5" s="5"/>
      <c r="H5" s="5"/>
      <c r="I5" s="5"/>
      <c r="J5" s="5"/>
      <c r="K5" s="5"/>
      <c r="L5" s="5"/>
      <c r="M5" s="5"/>
      <c r="N5" s="5"/>
      <c r="O5" s="91"/>
      <c r="P5" s="91"/>
      <c r="Q5" s="91"/>
      <c r="R5" s="91"/>
      <c r="S5" s="91"/>
      <c r="T5" s="91"/>
    </row>
    <row r="6" spans="1:21" s="8" customFormat="1" ht="51.75" customHeight="1" x14ac:dyDescent="0.3">
      <c r="A6" s="112" t="s">
        <v>149</v>
      </c>
      <c r="B6" s="119" t="s">
        <v>2</v>
      </c>
      <c r="C6" s="95" t="s">
        <v>3</v>
      </c>
      <c r="D6" s="98" t="s">
        <v>4</v>
      </c>
      <c r="E6" s="98" t="s">
        <v>5</v>
      </c>
      <c r="F6" s="98"/>
      <c r="G6" s="98"/>
      <c r="H6" s="98"/>
      <c r="I6" s="98"/>
      <c r="J6" s="39" t="s">
        <v>82</v>
      </c>
      <c r="K6" s="98" t="s">
        <v>6</v>
      </c>
      <c r="L6" s="98"/>
      <c r="M6" s="98"/>
      <c r="N6" s="98"/>
      <c r="O6" s="98"/>
      <c r="P6" s="98" t="s">
        <v>7</v>
      </c>
      <c r="Q6" s="98"/>
      <c r="R6" s="98"/>
      <c r="S6" s="98"/>
      <c r="T6" s="98"/>
      <c r="U6" s="40" t="s">
        <v>43</v>
      </c>
    </row>
    <row r="7" spans="1:21" s="8" customFormat="1" ht="51.75" customHeight="1" x14ac:dyDescent="0.3">
      <c r="A7" s="113"/>
      <c r="B7" s="120"/>
      <c r="C7" s="96"/>
      <c r="D7" s="99"/>
      <c r="E7" s="9" t="s">
        <v>8</v>
      </c>
      <c r="F7" s="9" t="s">
        <v>9</v>
      </c>
      <c r="G7" s="9" t="s">
        <v>10</v>
      </c>
      <c r="H7" s="9" t="s">
        <v>11</v>
      </c>
      <c r="I7" s="9" t="s">
        <v>97</v>
      </c>
      <c r="J7" s="9" t="s">
        <v>12</v>
      </c>
      <c r="K7" s="9" t="s">
        <v>8</v>
      </c>
      <c r="L7" s="9" t="s">
        <v>9</v>
      </c>
      <c r="M7" s="9" t="s">
        <v>10</v>
      </c>
      <c r="N7" s="9" t="s">
        <v>11</v>
      </c>
      <c r="O7" s="9" t="s">
        <v>97</v>
      </c>
      <c r="P7" s="9" t="s">
        <v>8</v>
      </c>
      <c r="Q7" s="9" t="s">
        <v>9</v>
      </c>
      <c r="R7" s="9" t="s">
        <v>10</v>
      </c>
      <c r="S7" s="9" t="s">
        <v>11</v>
      </c>
      <c r="T7" s="9" t="s">
        <v>97</v>
      </c>
      <c r="U7" s="26" t="s">
        <v>12</v>
      </c>
    </row>
    <row r="8" spans="1:21" s="8" customFormat="1" ht="30.75" hidden="1" customHeight="1" x14ac:dyDescent="0.3">
      <c r="A8" s="114"/>
      <c r="B8" s="121"/>
      <c r="C8" s="97"/>
      <c r="D8" s="100"/>
      <c r="E8" s="10" t="s">
        <v>13</v>
      </c>
      <c r="F8" s="10" t="s">
        <v>13</v>
      </c>
      <c r="G8" s="10" t="s">
        <v>14</v>
      </c>
      <c r="H8" s="10" t="s">
        <v>15</v>
      </c>
      <c r="I8" s="10" t="s">
        <v>15</v>
      </c>
      <c r="J8" s="10" t="s">
        <v>22</v>
      </c>
      <c r="K8" s="10" t="s">
        <v>16</v>
      </c>
      <c r="L8" s="10" t="s">
        <v>16</v>
      </c>
      <c r="M8" s="10" t="s">
        <v>17</v>
      </c>
      <c r="N8" s="10" t="s">
        <v>18</v>
      </c>
      <c r="O8" s="10" t="s">
        <v>18</v>
      </c>
      <c r="P8" s="10" t="s">
        <v>19</v>
      </c>
      <c r="Q8" s="10" t="s">
        <v>19</v>
      </c>
      <c r="R8" s="10" t="s">
        <v>20</v>
      </c>
      <c r="S8" s="10" t="s">
        <v>21</v>
      </c>
      <c r="T8" s="10" t="s">
        <v>21</v>
      </c>
      <c r="U8" s="27" t="s">
        <v>22</v>
      </c>
    </row>
    <row r="9" spans="1:21" s="8" customFormat="1" ht="45" customHeight="1" x14ac:dyDescent="0.3">
      <c r="A9" s="78"/>
      <c r="B9" s="28"/>
      <c r="C9" s="11"/>
      <c r="D9" s="59" t="s">
        <v>42</v>
      </c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5"/>
    </row>
    <row r="10" spans="1:21" s="8" customFormat="1" ht="45" customHeight="1" x14ac:dyDescent="0.3">
      <c r="A10" s="79"/>
      <c r="B10" s="29"/>
      <c r="C10" s="11"/>
      <c r="D10" s="58" t="s">
        <v>44</v>
      </c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5"/>
    </row>
    <row r="11" spans="1:21" ht="45" customHeight="1" x14ac:dyDescent="0.3">
      <c r="A11" s="80" t="s">
        <v>150</v>
      </c>
      <c r="B11" s="28" t="s">
        <v>34</v>
      </c>
      <c r="C11" s="12" t="s">
        <v>205</v>
      </c>
      <c r="D11" s="13" t="s">
        <v>114</v>
      </c>
      <c r="E11" s="14"/>
      <c r="F11" s="14"/>
      <c r="G11" s="14"/>
      <c r="H11" s="14"/>
      <c r="I11" s="15"/>
      <c r="J11" s="16">
        <f>+SUM(E11:I11)</f>
        <v>0</v>
      </c>
      <c r="K11" s="14"/>
      <c r="L11" s="14"/>
      <c r="M11" s="14"/>
      <c r="N11" s="14"/>
      <c r="O11" s="44">
        <v>0</v>
      </c>
      <c r="P11" s="14"/>
      <c r="Q11" s="14"/>
      <c r="R11" s="14"/>
      <c r="S11" s="14"/>
      <c r="T11" s="43">
        <f>+O11*I11</f>
        <v>0</v>
      </c>
      <c r="U11" s="30">
        <f>+SUM(P11:T11)</f>
        <v>0</v>
      </c>
    </row>
    <row r="12" spans="1:21" ht="45" customHeight="1" x14ac:dyDescent="0.3">
      <c r="A12" s="80" t="s">
        <v>151</v>
      </c>
      <c r="B12" s="28" t="s">
        <v>34</v>
      </c>
      <c r="C12" s="12" t="s">
        <v>108</v>
      </c>
      <c r="D12" s="13" t="s">
        <v>115</v>
      </c>
      <c r="E12" s="14"/>
      <c r="F12" s="14"/>
      <c r="G12" s="14"/>
      <c r="H12" s="14"/>
      <c r="I12" s="15"/>
      <c r="J12" s="16">
        <f t="shared" ref="J12:J16" si="0">+SUM(E12:I12)</f>
        <v>0</v>
      </c>
      <c r="K12" s="14"/>
      <c r="L12" s="14"/>
      <c r="M12" s="14"/>
      <c r="N12" s="14"/>
      <c r="O12" s="44">
        <v>0</v>
      </c>
      <c r="P12" s="14"/>
      <c r="Q12" s="14"/>
      <c r="R12" s="14"/>
      <c r="S12" s="14"/>
      <c r="T12" s="43">
        <f t="shared" ref="T12:T16" si="1">+O12*I12</f>
        <v>0</v>
      </c>
      <c r="U12" s="30">
        <f t="shared" ref="U12:U16" si="2">+SUM(P12:T12)</f>
        <v>0</v>
      </c>
    </row>
    <row r="13" spans="1:21" ht="45" customHeight="1" x14ac:dyDescent="0.3">
      <c r="A13" s="80" t="s">
        <v>152</v>
      </c>
      <c r="B13" s="28" t="s">
        <v>45</v>
      </c>
      <c r="C13" s="12" t="s">
        <v>116</v>
      </c>
      <c r="D13" s="13" t="s">
        <v>156</v>
      </c>
      <c r="E13" s="14"/>
      <c r="F13" s="14"/>
      <c r="G13" s="14"/>
      <c r="H13" s="14"/>
      <c r="I13" s="15"/>
      <c r="J13" s="16">
        <f t="shared" si="0"/>
        <v>0</v>
      </c>
      <c r="K13" s="14"/>
      <c r="L13" s="14"/>
      <c r="M13" s="14"/>
      <c r="N13" s="14"/>
      <c r="O13" s="44">
        <v>0.05</v>
      </c>
      <c r="P13" s="14"/>
      <c r="Q13" s="14"/>
      <c r="R13" s="14"/>
      <c r="S13" s="14"/>
      <c r="T13" s="43">
        <f t="shared" si="1"/>
        <v>0</v>
      </c>
      <c r="U13" s="30">
        <f t="shared" si="2"/>
        <v>0</v>
      </c>
    </row>
    <row r="14" spans="1:21" ht="45" customHeight="1" x14ac:dyDescent="0.3">
      <c r="A14" s="80" t="s">
        <v>153</v>
      </c>
      <c r="B14" s="28" t="s">
        <v>45</v>
      </c>
      <c r="C14" s="12" t="s">
        <v>120</v>
      </c>
      <c r="D14" s="13" t="s">
        <v>157</v>
      </c>
      <c r="E14" s="14"/>
      <c r="F14" s="14"/>
      <c r="G14" s="14"/>
      <c r="H14" s="14"/>
      <c r="I14" s="15"/>
      <c r="J14" s="16">
        <f t="shared" si="0"/>
        <v>0</v>
      </c>
      <c r="K14" s="14"/>
      <c r="L14" s="14"/>
      <c r="M14" s="14"/>
      <c r="N14" s="14"/>
      <c r="O14" s="44">
        <v>0.15</v>
      </c>
      <c r="P14" s="14"/>
      <c r="Q14" s="14"/>
      <c r="R14" s="14"/>
      <c r="S14" s="14"/>
      <c r="T14" s="43">
        <f t="shared" si="1"/>
        <v>0</v>
      </c>
      <c r="U14" s="30">
        <f t="shared" si="2"/>
        <v>0</v>
      </c>
    </row>
    <row r="15" spans="1:21" ht="45" customHeight="1" x14ac:dyDescent="0.3">
      <c r="A15" s="80" t="s">
        <v>154</v>
      </c>
      <c r="B15" s="28" t="s">
        <v>45</v>
      </c>
      <c r="C15" s="12" t="s">
        <v>121</v>
      </c>
      <c r="D15" s="13" t="s">
        <v>158</v>
      </c>
      <c r="E15" s="14"/>
      <c r="F15" s="14"/>
      <c r="G15" s="14"/>
      <c r="H15" s="14"/>
      <c r="I15" s="15"/>
      <c r="J15" s="16">
        <f t="shared" si="0"/>
        <v>0</v>
      </c>
      <c r="K15" s="14"/>
      <c r="L15" s="14"/>
      <c r="M15" s="14"/>
      <c r="N15" s="14"/>
      <c r="O15" s="44">
        <v>0.5</v>
      </c>
      <c r="P15" s="14"/>
      <c r="Q15" s="14"/>
      <c r="R15" s="14"/>
      <c r="S15" s="14"/>
      <c r="T15" s="43">
        <f t="shared" si="1"/>
        <v>0</v>
      </c>
      <c r="U15" s="30">
        <f t="shared" si="2"/>
        <v>0</v>
      </c>
    </row>
    <row r="16" spans="1:21" ht="45" customHeight="1" x14ac:dyDescent="0.3">
      <c r="A16" s="80" t="s">
        <v>155</v>
      </c>
      <c r="B16" s="28" t="s">
        <v>45</v>
      </c>
      <c r="C16" s="12" t="s">
        <v>122</v>
      </c>
      <c r="D16" s="13" t="s">
        <v>211</v>
      </c>
      <c r="E16" s="14"/>
      <c r="F16" s="14"/>
      <c r="G16" s="14"/>
      <c r="H16" s="14"/>
      <c r="I16" s="15"/>
      <c r="J16" s="16">
        <f t="shared" si="0"/>
        <v>0</v>
      </c>
      <c r="K16" s="14"/>
      <c r="L16" s="14"/>
      <c r="M16" s="44"/>
      <c r="N16" s="14"/>
      <c r="O16" s="44">
        <v>0.5</v>
      </c>
      <c r="P16" s="14"/>
      <c r="Q16" s="14"/>
      <c r="R16" s="43"/>
      <c r="S16" s="14"/>
      <c r="T16" s="43">
        <f t="shared" si="1"/>
        <v>0</v>
      </c>
      <c r="U16" s="30">
        <f t="shared" si="2"/>
        <v>0</v>
      </c>
    </row>
    <row r="17" spans="1:21" ht="45" customHeight="1" x14ac:dyDescent="0.3">
      <c r="A17" s="81"/>
      <c r="B17" s="28"/>
      <c r="C17" s="12"/>
      <c r="D17" s="58" t="s">
        <v>84</v>
      </c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5"/>
    </row>
    <row r="18" spans="1:21" ht="45" customHeight="1" x14ac:dyDescent="0.3">
      <c r="A18" s="80" t="s">
        <v>159</v>
      </c>
      <c r="B18" s="28" t="s">
        <v>34</v>
      </c>
      <c r="C18" s="12" t="s">
        <v>85</v>
      </c>
      <c r="D18" s="13" t="s">
        <v>46</v>
      </c>
      <c r="E18" s="15"/>
      <c r="F18" s="14"/>
      <c r="G18" s="14"/>
      <c r="H18" s="14"/>
      <c r="I18" s="14"/>
      <c r="J18" s="16">
        <f t="shared" ref="J18" si="3">+SUM(E18:I18)</f>
        <v>0</v>
      </c>
      <c r="K18" s="44">
        <v>0.5</v>
      </c>
      <c r="L18" s="14"/>
      <c r="M18" s="14"/>
      <c r="N18" s="14"/>
      <c r="O18" s="14"/>
      <c r="P18" s="43">
        <f>+K18*E18</f>
        <v>0</v>
      </c>
      <c r="Q18" s="14"/>
      <c r="R18" s="14"/>
      <c r="S18" s="14"/>
      <c r="T18" s="14"/>
      <c r="U18" s="30">
        <f t="shared" ref="U18" si="4">+SUM(P18:T18)</f>
        <v>0</v>
      </c>
    </row>
    <row r="19" spans="1:21" ht="45" customHeight="1" x14ac:dyDescent="0.3">
      <c r="A19" s="81"/>
      <c r="B19" s="28" t="s">
        <v>34</v>
      </c>
      <c r="C19" s="12" t="s">
        <v>85</v>
      </c>
      <c r="D19" s="13" t="s">
        <v>83</v>
      </c>
      <c r="E19" s="15"/>
      <c r="F19" s="14"/>
      <c r="G19" s="14"/>
      <c r="H19" s="14"/>
      <c r="I19" s="14"/>
      <c r="J19" s="16">
        <f t="shared" ref="J19" si="5">+SUM(E19:I19)</f>
        <v>0</v>
      </c>
      <c r="K19" s="44">
        <v>0.15</v>
      </c>
      <c r="L19" s="14"/>
      <c r="M19" s="14"/>
      <c r="N19" s="14"/>
      <c r="O19" s="14"/>
      <c r="P19" s="43">
        <f>+K19*E19</f>
        <v>0</v>
      </c>
      <c r="Q19" s="14"/>
      <c r="R19" s="14"/>
      <c r="S19" s="14"/>
      <c r="T19" s="14"/>
      <c r="U19" s="30">
        <f t="shared" ref="U19" si="6">+SUM(P19:T19)</f>
        <v>0</v>
      </c>
    </row>
    <row r="20" spans="1:21" ht="45" customHeight="1" x14ac:dyDescent="0.3">
      <c r="A20" s="81"/>
      <c r="B20" s="28"/>
      <c r="C20" s="12"/>
      <c r="D20" s="58" t="s">
        <v>88</v>
      </c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5"/>
    </row>
    <row r="21" spans="1:21" ht="45" customHeight="1" x14ac:dyDescent="0.3">
      <c r="A21" s="81"/>
      <c r="B21" s="29"/>
      <c r="C21" s="12"/>
      <c r="D21" s="57" t="s">
        <v>98</v>
      </c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5"/>
    </row>
    <row r="22" spans="1:21" ht="55.8" customHeight="1" x14ac:dyDescent="0.3">
      <c r="A22" s="82" t="s">
        <v>162</v>
      </c>
      <c r="B22" s="28" t="s">
        <v>47</v>
      </c>
      <c r="C22" s="12" t="s">
        <v>123</v>
      </c>
      <c r="D22" s="61" t="s">
        <v>160</v>
      </c>
      <c r="E22" s="14"/>
      <c r="F22" s="15"/>
      <c r="G22" s="14"/>
      <c r="H22" s="14"/>
      <c r="I22" s="14"/>
      <c r="J22" s="16">
        <f t="shared" ref="J22:J42" si="7">+SUM(E22:I22)</f>
        <v>0</v>
      </c>
      <c r="K22" s="44"/>
      <c r="L22" s="44">
        <v>0.1</v>
      </c>
      <c r="M22" s="44"/>
      <c r="N22" s="14"/>
      <c r="O22" s="14"/>
      <c r="P22" s="43"/>
      <c r="Q22" s="43">
        <f>+L22*F22</f>
        <v>0</v>
      </c>
      <c r="R22" s="43"/>
      <c r="S22" s="14"/>
      <c r="T22" s="14"/>
      <c r="U22" s="30">
        <f t="shared" ref="U22:U42" si="8">+SUM(P22:T22)</f>
        <v>0</v>
      </c>
    </row>
    <row r="23" spans="1:21" ht="55.8" customHeight="1" x14ac:dyDescent="0.3">
      <c r="A23" s="82" t="s">
        <v>163</v>
      </c>
      <c r="B23" s="28" t="s">
        <v>47</v>
      </c>
      <c r="C23" s="12" t="s">
        <v>123</v>
      </c>
      <c r="D23" s="61" t="s">
        <v>161</v>
      </c>
      <c r="E23" s="14"/>
      <c r="F23" s="14"/>
      <c r="G23" s="15"/>
      <c r="H23" s="14"/>
      <c r="I23" s="14"/>
      <c r="J23" s="16">
        <f t="shared" si="7"/>
        <v>0</v>
      </c>
      <c r="K23" s="44"/>
      <c r="L23" s="44"/>
      <c r="M23" s="44">
        <v>0.5</v>
      </c>
      <c r="N23" s="14"/>
      <c r="O23" s="14"/>
      <c r="P23" s="43"/>
      <c r="Q23" s="43"/>
      <c r="R23" s="43">
        <f>+M23*G23</f>
        <v>0</v>
      </c>
      <c r="S23" s="14"/>
      <c r="T23" s="14"/>
      <c r="U23" s="30">
        <f t="shared" si="8"/>
        <v>0</v>
      </c>
    </row>
    <row r="24" spans="1:21" ht="55.8" customHeight="1" x14ac:dyDescent="0.3">
      <c r="A24" s="82" t="s">
        <v>164</v>
      </c>
      <c r="B24" s="28" t="s">
        <v>47</v>
      </c>
      <c r="C24" s="12" t="s">
        <v>123</v>
      </c>
      <c r="D24" s="13" t="s">
        <v>124</v>
      </c>
      <c r="E24" s="14"/>
      <c r="F24" s="14"/>
      <c r="G24" s="14"/>
      <c r="H24" s="14"/>
      <c r="I24" s="15"/>
      <c r="J24" s="16">
        <f t="shared" si="7"/>
        <v>0</v>
      </c>
      <c r="K24" s="14"/>
      <c r="L24" s="14"/>
      <c r="M24" s="14"/>
      <c r="N24" s="14"/>
      <c r="O24" s="44">
        <v>1</v>
      </c>
      <c r="P24" s="14"/>
      <c r="Q24" s="14"/>
      <c r="R24" s="14"/>
      <c r="S24" s="14"/>
      <c r="T24" s="43">
        <f>+O24*I24</f>
        <v>0</v>
      </c>
      <c r="U24" s="30">
        <f t="shared" si="8"/>
        <v>0</v>
      </c>
    </row>
    <row r="25" spans="1:21" ht="59.4" customHeight="1" x14ac:dyDescent="0.3">
      <c r="A25" s="81"/>
      <c r="B25" s="28"/>
      <c r="C25" s="12"/>
      <c r="D25" s="57" t="s">
        <v>99</v>
      </c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5"/>
    </row>
    <row r="26" spans="1:21" ht="45" customHeight="1" x14ac:dyDescent="0.3">
      <c r="A26" s="82" t="s">
        <v>165</v>
      </c>
      <c r="B26" s="28" t="s">
        <v>47</v>
      </c>
      <c r="C26" s="12" t="s">
        <v>123</v>
      </c>
      <c r="D26" s="61" t="s">
        <v>168</v>
      </c>
      <c r="E26" s="14"/>
      <c r="F26" s="15"/>
      <c r="G26" s="14"/>
      <c r="H26" s="14"/>
      <c r="I26" s="14"/>
      <c r="J26" s="16">
        <f t="shared" si="7"/>
        <v>0</v>
      </c>
      <c r="K26" s="44"/>
      <c r="L26" s="44">
        <v>0.15</v>
      </c>
      <c r="M26" s="44"/>
      <c r="N26" s="14"/>
      <c r="O26" s="14"/>
      <c r="P26" s="43"/>
      <c r="Q26" s="43">
        <f>+L26*F26</f>
        <v>0</v>
      </c>
      <c r="R26" s="43"/>
      <c r="S26" s="14"/>
      <c r="T26" s="14"/>
      <c r="U26" s="30">
        <f t="shared" si="8"/>
        <v>0</v>
      </c>
    </row>
    <row r="27" spans="1:21" ht="45" customHeight="1" x14ac:dyDescent="0.3">
      <c r="A27" s="82" t="s">
        <v>166</v>
      </c>
      <c r="B27" s="28" t="s">
        <v>47</v>
      </c>
      <c r="C27" s="12" t="s">
        <v>123</v>
      </c>
      <c r="D27" s="61" t="s">
        <v>161</v>
      </c>
      <c r="E27" s="14"/>
      <c r="F27" s="14"/>
      <c r="G27" s="15"/>
      <c r="H27" s="14"/>
      <c r="I27" s="14"/>
      <c r="J27" s="16">
        <f t="shared" si="7"/>
        <v>0</v>
      </c>
      <c r="K27" s="44"/>
      <c r="L27" s="44"/>
      <c r="M27" s="44">
        <v>0.5</v>
      </c>
      <c r="N27" s="14"/>
      <c r="O27" s="14"/>
      <c r="P27" s="43"/>
      <c r="Q27" s="43"/>
      <c r="R27" s="43">
        <f>+M27*G27</f>
        <v>0</v>
      </c>
      <c r="S27" s="14"/>
      <c r="T27" s="14"/>
      <c r="U27" s="30">
        <f t="shared" si="8"/>
        <v>0</v>
      </c>
    </row>
    <row r="28" spans="1:21" ht="45" customHeight="1" x14ac:dyDescent="0.3">
      <c r="A28" s="82" t="s">
        <v>167</v>
      </c>
      <c r="B28" s="28" t="s">
        <v>47</v>
      </c>
      <c r="C28" s="12" t="s">
        <v>123</v>
      </c>
      <c r="D28" s="13" t="s">
        <v>124</v>
      </c>
      <c r="E28" s="14"/>
      <c r="F28" s="14"/>
      <c r="G28" s="14"/>
      <c r="H28" s="14"/>
      <c r="I28" s="15"/>
      <c r="J28" s="16">
        <f t="shared" si="7"/>
        <v>0</v>
      </c>
      <c r="K28" s="14"/>
      <c r="L28" s="14"/>
      <c r="M28" s="14"/>
      <c r="N28" s="14"/>
      <c r="O28" s="44">
        <v>1</v>
      </c>
      <c r="P28" s="14"/>
      <c r="Q28" s="14"/>
      <c r="R28" s="14"/>
      <c r="S28" s="14"/>
      <c r="T28" s="43">
        <f>+O28*I28</f>
        <v>0</v>
      </c>
      <c r="U28" s="30">
        <f t="shared" si="8"/>
        <v>0</v>
      </c>
    </row>
    <row r="29" spans="1:21" ht="45" customHeight="1" x14ac:dyDescent="0.3">
      <c r="A29" s="81"/>
      <c r="B29" s="28"/>
      <c r="C29" s="12"/>
      <c r="D29" s="58" t="s">
        <v>87</v>
      </c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5"/>
    </row>
    <row r="30" spans="1:21" ht="77.400000000000006" customHeight="1" x14ac:dyDescent="0.3">
      <c r="A30" s="82" t="s">
        <v>169</v>
      </c>
      <c r="B30" s="28" t="s">
        <v>47</v>
      </c>
      <c r="C30" s="12" t="s">
        <v>123</v>
      </c>
      <c r="D30" s="13" t="s">
        <v>171</v>
      </c>
      <c r="E30" s="14"/>
      <c r="F30" s="14"/>
      <c r="G30" s="14"/>
      <c r="H30" s="15"/>
      <c r="I30" s="14"/>
      <c r="J30" s="16">
        <f t="shared" si="7"/>
        <v>0</v>
      </c>
      <c r="K30" s="14"/>
      <c r="L30" s="14"/>
      <c r="M30" s="14"/>
      <c r="N30" s="44">
        <v>0.85</v>
      </c>
      <c r="O30" s="14"/>
      <c r="P30" s="14"/>
      <c r="Q30" s="14"/>
      <c r="R30" s="14"/>
      <c r="S30" s="43">
        <f t="shared" ref="S30:T31" si="9">+N30*H30</f>
        <v>0</v>
      </c>
      <c r="T30" s="14"/>
      <c r="U30" s="30">
        <f t="shared" si="8"/>
        <v>0</v>
      </c>
    </row>
    <row r="31" spans="1:21" ht="45" customHeight="1" x14ac:dyDescent="0.3">
      <c r="A31" s="82" t="s">
        <v>170</v>
      </c>
      <c r="B31" s="28" t="s">
        <v>47</v>
      </c>
      <c r="C31" s="12" t="s">
        <v>123</v>
      </c>
      <c r="D31" s="13" t="s">
        <v>212</v>
      </c>
      <c r="E31" s="14"/>
      <c r="F31" s="14"/>
      <c r="G31" s="14"/>
      <c r="H31" s="14"/>
      <c r="I31" s="15"/>
      <c r="J31" s="16">
        <f t="shared" si="7"/>
        <v>0</v>
      </c>
      <c r="K31" s="14"/>
      <c r="L31" s="14"/>
      <c r="M31" s="14"/>
      <c r="N31" s="44"/>
      <c r="O31" s="44">
        <v>1</v>
      </c>
      <c r="P31" s="14"/>
      <c r="Q31" s="14"/>
      <c r="R31" s="14"/>
      <c r="S31" s="43"/>
      <c r="T31" s="43">
        <f t="shared" si="9"/>
        <v>0</v>
      </c>
      <c r="U31" s="30">
        <f t="shared" si="8"/>
        <v>0</v>
      </c>
    </row>
    <row r="32" spans="1:21" ht="82.2" customHeight="1" x14ac:dyDescent="0.3">
      <c r="A32" s="81"/>
      <c r="B32" s="28"/>
      <c r="C32" s="12"/>
      <c r="D32" s="58" t="s">
        <v>100</v>
      </c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5"/>
    </row>
    <row r="33" spans="1:21" ht="58.2" customHeight="1" x14ac:dyDescent="0.3">
      <c r="A33" s="82" t="s">
        <v>172</v>
      </c>
      <c r="B33" s="28" t="s">
        <v>47</v>
      </c>
      <c r="C33" s="12" t="s">
        <v>123</v>
      </c>
      <c r="D33" s="13" t="s">
        <v>125</v>
      </c>
      <c r="E33" s="14"/>
      <c r="F33" s="15"/>
      <c r="G33" s="14"/>
      <c r="H33" s="14"/>
      <c r="I33" s="14"/>
      <c r="J33" s="16">
        <f t="shared" si="7"/>
        <v>0</v>
      </c>
      <c r="K33" s="14"/>
      <c r="L33" s="44">
        <v>0</v>
      </c>
      <c r="M33" s="14"/>
      <c r="N33" s="14"/>
      <c r="O33" s="14"/>
      <c r="P33" s="14"/>
      <c r="Q33" s="43">
        <f t="shared" ref="Q33:Q34" si="10">+L33*F33</f>
        <v>0</v>
      </c>
      <c r="R33" s="14"/>
      <c r="S33" s="14"/>
      <c r="T33" s="14"/>
      <c r="U33" s="30">
        <f t="shared" si="8"/>
        <v>0</v>
      </c>
    </row>
    <row r="34" spans="1:21" ht="67.8" customHeight="1" x14ac:dyDescent="0.3">
      <c r="A34" s="82" t="s">
        <v>174</v>
      </c>
      <c r="B34" s="28" t="s">
        <v>47</v>
      </c>
      <c r="C34" s="12" t="s">
        <v>123</v>
      </c>
      <c r="D34" s="61" t="s">
        <v>173</v>
      </c>
      <c r="E34" s="14"/>
      <c r="F34" s="15"/>
      <c r="G34" s="15"/>
      <c r="H34" s="14"/>
      <c r="I34" s="14"/>
      <c r="J34" s="16">
        <f t="shared" si="7"/>
        <v>0</v>
      </c>
      <c r="K34" s="14"/>
      <c r="L34" s="44">
        <v>0.5</v>
      </c>
      <c r="M34" s="44">
        <v>0.5</v>
      </c>
      <c r="N34" s="14"/>
      <c r="O34" s="14"/>
      <c r="P34" s="14"/>
      <c r="Q34" s="43">
        <f t="shared" si="10"/>
        <v>0</v>
      </c>
      <c r="R34" s="43">
        <f t="shared" ref="R34" si="11">+M34*G34</f>
        <v>0</v>
      </c>
      <c r="S34" s="14"/>
      <c r="T34" s="14"/>
      <c r="U34" s="30">
        <f t="shared" si="8"/>
        <v>0</v>
      </c>
    </row>
    <row r="35" spans="1:21" ht="58.2" customHeight="1" x14ac:dyDescent="0.3">
      <c r="A35" s="82" t="s">
        <v>176</v>
      </c>
      <c r="B35" s="28" t="s">
        <v>47</v>
      </c>
      <c r="C35" s="12" t="s">
        <v>123</v>
      </c>
      <c r="D35" s="13" t="s">
        <v>175</v>
      </c>
      <c r="E35" s="14"/>
      <c r="F35" s="14"/>
      <c r="G35" s="14"/>
      <c r="H35" s="15"/>
      <c r="I35" s="14"/>
      <c r="J35" s="16">
        <f t="shared" si="7"/>
        <v>0</v>
      </c>
      <c r="K35" s="14"/>
      <c r="L35" s="14"/>
      <c r="M35" s="14"/>
      <c r="N35" s="44">
        <v>0.85</v>
      </c>
      <c r="O35" s="14"/>
      <c r="P35" s="14"/>
      <c r="Q35" s="14"/>
      <c r="R35" s="14"/>
      <c r="S35" s="43">
        <f t="shared" ref="S35:T36" si="12">+N35*H35</f>
        <v>0</v>
      </c>
      <c r="T35" s="14"/>
      <c r="U35" s="30">
        <f t="shared" si="8"/>
        <v>0</v>
      </c>
    </row>
    <row r="36" spans="1:21" ht="58.2" customHeight="1" x14ac:dyDescent="0.3">
      <c r="A36" s="82" t="s">
        <v>177</v>
      </c>
      <c r="B36" s="28" t="s">
        <v>47</v>
      </c>
      <c r="C36" s="12" t="s">
        <v>123</v>
      </c>
      <c r="D36" s="13" t="s">
        <v>213</v>
      </c>
      <c r="E36" s="14"/>
      <c r="F36" s="14"/>
      <c r="G36" s="14"/>
      <c r="H36" s="14"/>
      <c r="I36" s="15"/>
      <c r="J36" s="16">
        <f t="shared" si="7"/>
        <v>0</v>
      </c>
      <c r="K36" s="14"/>
      <c r="L36" s="14"/>
      <c r="M36" s="14"/>
      <c r="N36" s="44"/>
      <c r="O36" s="44">
        <v>1</v>
      </c>
      <c r="P36" s="14"/>
      <c r="Q36" s="14"/>
      <c r="R36" s="14"/>
      <c r="S36" s="43"/>
      <c r="T36" s="43">
        <f t="shared" si="12"/>
        <v>0</v>
      </c>
      <c r="U36" s="30">
        <f t="shared" si="8"/>
        <v>0</v>
      </c>
    </row>
    <row r="37" spans="1:21" ht="58.2" customHeight="1" x14ac:dyDescent="0.3">
      <c r="A37" s="81"/>
      <c r="B37" s="28"/>
      <c r="C37" s="12"/>
      <c r="D37" s="58" t="s">
        <v>117</v>
      </c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5"/>
    </row>
    <row r="38" spans="1:21" ht="58.2" customHeight="1" x14ac:dyDescent="0.3">
      <c r="A38" s="83" t="s">
        <v>225</v>
      </c>
      <c r="B38" s="28" t="s">
        <v>45</v>
      </c>
      <c r="C38" s="12" t="s">
        <v>118</v>
      </c>
      <c r="D38" s="13" t="s">
        <v>206</v>
      </c>
      <c r="E38" s="14"/>
      <c r="F38" s="15"/>
      <c r="G38" s="15"/>
      <c r="H38" s="15"/>
      <c r="I38" s="14"/>
      <c r="J38" s="16">
        <f t="shared" si="7"/>
        <v>0</v>
      </c>
      <c r="K38" s="44"/>
      <c r="L38" s="44">
        <v>0.1</v>
      </c>
      <c r="M38" s="44">
        <v>0.5</v>
      </c>
      <c r="N38" s="44">
        <v>1</v>
      </c>
      <c r="O38" s="14"/>
      <c r="P38" s="43"/>
      <c r="Q38" s="43">
        <f t="shared" ref="Q38" si="13">+L38*F38</f>
        <v>0</v>
      </c>
      <c r="R38" s="43">
        <f t="shared" ref="R38" si="14">+M38*G38</f>
        <v>0</v>
      </c>
      <c r="S38" s="43">
        <f t="shared" ref="S38" si="15">+N38*H38</f>
        <v>0</v>
      </c>
      <c r="T38" s="14"/>
      <c r="U38" s="30">
        <f t="shared" si="8"/>
        <v>0</v>
      </c>
    </row>
    <row r="39" spans="1:21" ht="58.2" customHeight="1" x14ac:dyDescent="0.3">
      <c r="A39" s="83" t="s">
        <v>226</v>
      </c>
      <c r="B39" s="28" t="s">
        <v>45</v>
      </c>
      <c r="C39" s="12" t="s">
        <v>118</v>
      </c>
      <c r="D39" s="13" t="s">
        <v>207</v>
      </c>
      <c r="E39" s="14"/>
      <c r="F39" s="15"/>
      <c r="G39" s="15"/>
      <c r="H39" s="15"/>
      <c r="I39" s="14"/>
      <c r="J39" s="16">
        <f t="shared" si="7"/>
        <v>0</v>
      </c>
      <c r="K39" s="44"/>
      <c r="L39" s="44">
        <v>0.15</v>
      </c>
      <c r="M39" s="44">
        <v>0.5</v>
      </c>
      <c r="N39" s="44">
        <v>1</v>
      </c>
      <c r="O39" s="14"/>
      <c r="P39" s="43"/>
      <c r="Q39" s="43">
        <f t="shared" ref="Q39" si="16">+L39*F39</f>
        <v>0</v>
      </c>
      <c r="R39" s="43">
        <f t="shared" ref="R39" si="17">+M39*G39</f>
        <v>0</v>
      </c>
      <c r="S39" s="43">
        <f t="shared" ref="S39" si="18">+N39*H39</f>
        <v>0</v>
      </c>
      <c r="T39" s="14"/>
      <c r="U39" s="30">
        <f t="shared" si="8"/>
        <v>0</v>
      </c>
    </row>
    <row r="40" spans="1:21" ht="64.8" customHeight="1" x14ac:dyDescent="0.3">
      <c r="A40" s="81"/>
      <c r="B40" s="28"/>
      <c r="C40" s="12"/>
      <c r="D40" s="58" t="s">
        <v>119</v>
      </c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5"/>
    </row>
    <row r="41" spans="1:21" ht="45" customHeight="1" x14ac:dyDescent="0.3">
      <c r="A41" s="82" t="s">
        <v>178</v>
      </c>
      <c r="B41" s="28" t="s">
        <v>45</v>
      </c>
      <c r="C41" s="12" t="s">
        <v>126</v>
      </c>
      <c r="D41" s="61" t="s">
        <v>179</v>
      </c>
      <c r="E41" s="14"/>
      <c r="F41" s="14"/>
      <c r="G41" s="14"/>
      <c r="H41" s="15"/>
      <c r="I41" s="14"/>
      <c r="J41" s="16">
        <f t="shared" si="7"/>
        <v>0</v>
      </c>
      <c r="K41" s="14"/>
      <c r="L41" s="14"/>
      <c r="M41" s="14"/>
      <c r="N41" s="44">
        <v>0.85</v>
      </c>
      <c r="O41" s="14"/>
      <c r="P41" s="14"/>
      <c r="Q41" s="14"/>
      <c r="R41" s="14"/>
      <c r="S41" s="43">
        <f t="shared" ref="S41:T42" si="19">+N41*H41</f>
        <v>0</v>
      </c>
      <c r="T41" s="14"/>
      <c r="U41" s="30">
        <f t="shared" si="8"/>
        <v>0</v>
      </c>
    </row>
    <row r="42" spans="1:21" ht="45" customHeight="1" x14ac:dyDescent="0.3">
      <c r="A42" s="82" t="s">
        <v>180</v>
      </c>
      <c r="B42" s="28" t="s">
        <v>45</v>
      </c>
      <c r="C42" s="12" t="s">
        <v>126</v>
      </c>
      <c r="D42" s="61" t="s">
        <v>214</v>
      </c>
      <c r="E42" s="14"/>
      <c r="F42" s="14"/>
      <c r="G42" s="14"/>
      <c r="H42" s="14"/>
      <c r="I42" s="15"/>
      <c r="J42" s="16">
        <f t="shared" si="7"/>
        <v>0</v>
      </c>
      <c r="K42" s="14"/>
      <c r="L42" s="14"/>
      <c r="M42" s="14"/>
      <c r="N42" s="44"/>
      <c r="O42" s="44">
        <v>1</v>
      </c>
      <c r="P42" s="14"/>
      <c r="Q42" s="14"/>
      <c r="R42" s="14"/>
      <c r="S42" s="43"/>
      <c r="T42" s="43">
        <f t="shared" si="19"/>
        <v>0</v>
      </c>
      <c r="U42" s="30">
        <f t="shared" si="8"/>
        <v>0</v>
      </c>
    </row>
    <row r="43" spans="1:21" ht="45" customHeight="1" x14ac:dyDescent="0.3">
      <c r="A43" s="81"/>
      <c r="B43" s="28"/>
      <c r="C43" s="12"/>
      <c r="D43" s="58" t="s">
        <v>48</v>
      </c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5"/>
    </row>
    <row r="44" spans="1:21" ht="52.95" customHeight="1" x14ac:dyDescent="0.3">
      <c r="A44" s="81"/>
      <c r="B44" s="28"/>
      <c r="C44" s="12"/>
      <c r="D44" s="58" t="s">
        <v>49</v>
      </c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5"/>
    </row>
    <row r="45" spans="1:21" ht="54.45" customHeight="1" x14ac:dyDescent="0.3">
      <c r="A45" s="82" t="s">
        <v>181</v>
      </c>
      <c r="B45" s="28" t="s">
        <v>34</v>
      </c>
      <c r="C45" s="12" t="s">
        <v>50</v>
      </c>
      <c r="D45" s="13" t="s">
        <v>51</v>
      </c>
      <c r="E45" s="14"/>
      <c r="F45" s="14"/>
      <c r="G45" s="14"/>
      <c r="H45" s="14"/>
      <c r="I45" s="15"/>
      <c r="J45" s="16">
        <f t="shared" ref="J45" si="20">+SUM(E45:I45)</f>
        <v>0</v>
      </c>
      <c r="K45" s="14"/>
      <c r="L45" s="14"/>
      <c r="M45" s="14"/>
      <c r="N45" s="14"/>
      <c r="O45" s="44">
        <v>0.85</v>
      </c>
      <c r="P45" s="14"/>
      <c r="Q45" s="14"/>
      <c r="R45" s="14"/>
      <c r="S45" s="14"/>
      <c r="T45" s="43">
        <f>+O45*I45</f>
        <v>0</v>
      </c>
      <c r="U45" s="30">
        <f t="shared" ref="U45" si="21">+SUM(P45:T45)</f>
        <v>0</v>
      </c>
    </row>
    <row r="46" spans="1:21" ht="45" customHeight="1" x14ac:dyDescent="0.3">
      <c r="A46" s="81"/>
      <c r="B46" s="28"/>
      <c r="C46" s="12"/>
      <c r="D46" s="58" t="s">
        <v>52</v>
      </c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5"/>
    </row>
    <row r="47" spans="1:21" ht="45" customHeight="1" x14ac:dyDescent="0.3">
      <c r="A47" s="82" t="s">
        <v>182</v>
      </c>
      <c r="B47" s="29" t="s">
        <v>34</v>
      </c>
      <c r="C47" s="12" t="s">
        <v>79</v>
      </c>
      <c r="D47" s="13" t="s">
        <v>215</v>
      </c>
      <c r="E47" s="14"/>
      <c r="F47" s="14"/>
      <c r="G47" s="14"/>
      <c r="H47" s="14"/>
      <c r="I47" s="15"/>
      <c r="J47" s="16"/>
      <c r="K47" s="14"/>
      <c r="L47" s="14"/>
      <c r="M47" s="14"/>
      <c r="N47" s="14"/>
      <c r="O47" s="44"/>
      <c r="P47" s="14"/>
      <c r="Q47" s="14"/>
      <c r="R47" s="14"/>
      <c r="S47" s="14"/>
      <c r="T47" s="14"/>
      <c r="U47" s="30"/>
    </row>
    <row r="48" spans="1:21" ht="45" customHeight="1" x14ac:dyDescent="0.3">
      <c r="A48" s="81"/>
      <c r="B48" s="29" t="s">
        <v>34</v>
      </c>
      <c r="C48" s="12" t="s">
        <v>80</v>
      </c>
      <c r="D48" s="13" t="s">
        <v>216</v>
      </c>
      <c r="E48" s="14"/>
      <c r="F48" s="14"/>
      <c r="G48" s="14"/>
      <c r="H48" s="14"/>
      <c r="I48" s="15"/>
      <c r="J48" s="16"/>
      <c r="K48" s="14"/>
      <c r="L48" s="14"/>
      <c r="M48" s="14"/>
      <c r="N48" s="14"/>
      <c r="O48" s="44"/>
      <c r="P48" s="14"/>
      <c r="Q48" s="14"/>
      <c r="R48" s="14"/>
      <c r="S48" s="14"/>
      <c r="T48" s="14"/>
      <c r="U48" s="30"/>
    </row>
    <row r="49" spans="1:21" ht="45" customHeight="1" x14ac:dyDescent="0.3">
      <c r="A49" s="81"/>
      <c r="B49" s="28"/>
      <c r="C49" s="12"/>
      <c r="D49" s="13" t="s">
        <v>219</v>
      </c>
      <c r="E49" s="14"/>
      <c r="F49" s="14"/>
      <c r="G49" s="14"/>
      <c r="H49" s="14"/>
      <c r="I49" s="43">
        <f>+IF(I47&gt;I48,I47-I48,0)</f>
        <v>0</v>
      </c>
      <c r="J49" s="16">
        <f t="shared" ref="J49:J50" si="22">+SUM(E49:I49)</f>
        <v>0</v>
      </c>
      <c r="K49" s="14"/>
      <c r="L49" s="14"/>
      <c r="M49" s="14"/>
      <c r="N49" s="14"/>
      <c r="O49" s="44">
        <v>1</v>
      </c>
      <c r="P49" s="14"/>
      <c r="Q49" s="14"/>
      <c r="R49" s="14"/>
      <c r="S49" s="14"/>
      <c r="T49" s="43">
        <f>+O49*I49</f>
        <v>0</v>
      </c>
      <c r="U49" s="30">
        <f t="shared" ref="U49" si="23">+SUM(P49:T49)</f>
        <v>0</v>
      </c>
    </row>
    <row r="50" spans="1:21" ht="45" customHeight="1" x14ac:dyDescent="0.3">
      <c r="A50" s="81"/>
      <c r="B50" s="28"/>
      <c r="C50" s="12" t="s">
        <v>217</v>
      </c>
      <c r="D50" s="13" t="s">
        <v>218</v>
      </c>
      <c r="E50" s="14"/>
      <c r="F50" s="14"/>
      <c r="G50" s="14"/>
      <c r="H50" s="14"/>
      <c r="I50" s="15"/>
      <c r="J50" s="16">
        <f t="shared" si="22"/>
        <v>0</v>
      </c>
      <c r="K50" s="14"/>
      <c r="L50" s="14"/>
      <c r="M50" s="14"/>
      <c r="N50" s="14"/>
      <c r="O50" s="44">
        <v>1</v>
      </c>
      <c r="P50" s="14"/>
      <c r="Q50" s="14"/>
      <c r="R50" s="14"/>
      <c r="S50" s="14"/>
      <c r="T50" s="43">
        <f>+O50*I50</f>
        <v>0</v>
      </c>
      <c r="U50" s="30">
        <f t="shared" ref="U50" si="24">+SUM(P50:T50)</f>
        <v>0</v>
      </c>
    </row>
    <row r="51" spans="1:21" ht="45" customHeight="1" x14ac:dyDescent="0.3">
      <c r="A51" s="84"/>
      <c r="B51" s="28"/>
      <c r="C51" s="12"/>
      <c r="D51" s="58" t="s">
        <v>53</v>
      </c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5"/>
    </row>
    <row r="52" spans="1:21" ht="45" customHeight="1" x14ac:dyDescent="0.3">
      <c r="A52" s="82" t="s">
        <v>222</v>
      </c>
      <c r="B52" s="28" t="s">
        <v>34</v>
      </c>
      <c r="C52" s="12" t="s">
        <v>127</v>
      </c>
      <c r="D52" s="61" t="s">
        <v>54</v>
      </c>
      <c r="E52" s="14"/>
      <c r="F52" s="14"/>
      <c r="G52" s="14"/>
      <c r="H52" s="14"/>
      <c r="I52" s="15"/>
      <c r="J52" s="16">
        <f t="shared" ref="J52:J53" si="25">+SUM(E52:I52)</f>
        <v>0</v>
      </c>
      <c r="K52" s="14"/>
      <c r="L52" s="14"/>
      <c r="M52" s="14"/>
      <c r="N52" s="14"/>
      <c r="O52" s="44">
        <v>0</v>
      </c>
      <c r="P52" s="14"/>
      <c r="Q52" s="14"/>
      <c r="R52" s="14"/>
      <c r="S52" s="14"/>
      <c r="T52" s="43">
        <f>+O52*I52</f>
        <v>0</v>
      </c>
      <c r="U52" s="30">
        <f t="shared" ref="U52:U53" si="26">+SUM(P52:T52)</f>
        <v>0</v>
      </c>
    </row>
    <row r="53" spans="1:21" ht="45" customHeight="1" x14ac:dyDescent="0.3">
      <c r="A53" s="82" t="s">
        <v>183</v>
      </c>
      <c r="B53" s="28" t="s">
        <v>34</v>
      </c>
      <c r="C53" s="12" t="s">
        <v>128</v>
      </c>
      <c r="D53" s="13" t="s">
        <v>55</v>
      </c>
      <c r="E53" s="14"/>
      <c r="F53" s="14"/>
      <c r="G53" s="14"/>
      <c r="H53" s="14"/>
      <c r="I53" s="15"/>
      <c r="J53" s="16">
        <f t="shared" si="25"/>
        <v>0</v>
      </c>
      <c r="K53" s="14"/>
      <c r="L53" s="14"/>
      <c r="M53" s="14"/>
      <c r="N53" s="14"/>
      <c r="O53" s="44">
        <v>1</v>
      </c>
      <c r="P53" s="14"/>
      <c r="Q53" s="14"/>
      <c r="R53" s="14"/>
      <c r="S53" s="14"/>
      <c r="T53" s="43">
        <f>+O53*I53</f>
        <v>0</v>
      </c>
      <c r="U53" s="30">
        <f t="shared" si="26"/>
        <v>0</v>
      </c>
    </row>
    <row r="54" spans="1:21" ht="39" customHeight="1" x14ac:dyDescent="0.3">
      <c r="A54" s="85"/>
      <c r="B54" s="28"/>
      <c r="C54" s="12"/>
      <c r="D54" s="58" t="s">
        <v>56</v>
      </c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5"/>
    </row>
    <row r="55" spans="1:21" ht="39" customHeight="1" x14ac:dyDescent="0.3">
      <c r="A55" s="85"/>
      <c r="B55" s="28"/>
      <c r="C55" s="12"/>
      <c r="D55" s="58" t="s">
        <v>130</v>
      </c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5"/>
    </row>
    <row r="56" spans="1:21" ht="27.6" x14ac:dyDescent="0.3">
      <c r="A56" s="82" t="s">
        <v>184</v>
      </c>
      <c r="B56" s="28" t="s">
        <v>34</v>
      </c>
      <c r="C56" s="12" t="s">
        <v>142</v>
      </c>
      <c r="D56" s="13" t="s">
        <v>130</v>
      </c>
      <c r="E56" s="14"/>
      <c r="F56" s="14"/>
      <c r="G56" s="14"/>
      <c r="H56" s="14"/>
      <c r="I56" s="15"/>
      <c r="J56" s="16">
        <f t="shared" ref="J56:J68" si="27">+SUM(E56:I56)</f>
        <v>0</v>
      </c>
      <c r="K56" s="14"/>
      <c r="L56" s="14"/>
      <c r="M56" s="14"/>
      <c r="N56" s="14"/>
      <c r="O56" s="44">
        <v>0.05</v>
      </c>
      <c r="P56" s="14"/>
      <c r="Q56" s="14"/>
      <c r="R56" s="14"/>
      <c r="S56" s="14"/>
      <c r="T56" s="43">
        <f>+O56*I56</f>
        <v>0</v>
      </c>
      <c r="U56" s="30">
        <f t="shared" ref="U56:U70" si="28">+SUM(P56:T56)</f>
        <v>0</v>
      </c>
    </row>
    <row r="57" spans="1:21" ht="25.8" customHeight="1" x14ac:dyDescent="0.3">
      <c r="A57" s="84"/>
      <c r="B57" s="28"/>
      <c r="C57" s="12"/>
      <c r="D57" s="58" t="s">
        <v>131</v>
      </c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5"/>
    </row>
    <row r="58" spans="1:21" ht="27.6" x14ac:dyDescent="0.3">
      <c r="A58" s="82" t="s">
        <v>185</v>
      </c>
      <c r="B58" s="28" t="s">
        <v>34</v>
      </c>
      <c r="C58" s="12" t="s">
        <v>143</v>
      </c>
      <c r="D58" s="13" t="s">
        <v>132</v>
      </c>
      <c r="E58" s="14"/>
      <c r="F58" s="14"/>
      <c r="G58" s="14"/>
      <c r="H58" s="14"/>
      <c r="I58" s="15"/>
      <c r="J58" s="16">
        <f t="shared" si="27"/>
        <v>0</v>
      </c>
      <c r="K58" s="14"/>
      <c r="L58" s="14"/>
      <c r="M58" s="14"/>
      <c r="N58" s="14"/>
      <c r="O58" s="44">
        <v>0</v>
      </c>
      <c r="P58" s="14"/>
      <c r="Q58" s="14"/>
      <c r="R58" s="14"/>
      <c r="S58" s="14"/>
      <c r="T58" s="43">
        <f t="shared" ref="T58:T67" si="29">+O58*I58</f>
        <v>0</v>
      </c>
      <c r="U58" s="30">
        <f t="shared" si="28"/>
        <v>0</v>
      </c>
    </row>
    <row r="59" spans="1:21" ht="27.6" x14ac:dyDescent="0.3">
      <c r="A59" s="82" t="s">
        <v>186</v>
      </c>
      <c r="B59" s="28" t="s">
        <v>34</v>
      </c>
      <c r="C59" s="12" t="s">
        <v>144</v>
      </c>
      <c r="D59" s="13" t="s">
        <v>133</v>
      </c>
      <c r="E59" s="14"/>
      <c r="F59" s="14"/>
      <c r="G59" s="14"/>
      <c r="H59" s="14"/>
      <c r="I59" s="15"/>
      <c r="J59" s="16">
        <f t="shared" si="27"/>
        <v>0</v>
      </c>
      <c r="K59" s="14"/>
      <c r="L59" s="14"/>
      <c r="M59" s="14"/>
      <c r="N59" s="14"/>
      <c r="O59" s="44">
        <v>0.05</v>
      </c>
      <c r="P59" s="14"/>
      <c r="Q59" s="14"/>
      <c r="R59" s="14"/>
      <c r="S59" s="14"/>
      <c r="T59" s="43">
        <f t="shared" si="29"/>
        <v>0</v>
      </c>
      <c r="U59" s="30">
        <f t="shared" si="28"/>
        <v>0</v>
      </c>
    </row>
    <row r="60" spans="1:21" ht="27.6" x14ac:dyDescent="0.3">
      <c r="A60" s="84"/>
      <c r="B60" s="28"/>
      <c r="C60" s="12"/>
      <c r="D60" s="58" t="s">
        <v>137</v>
      </c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5"/>
    </row>
    <row r="61" spans="1:21" ht="30" customHeight="1" x14ac:dyDescent="0.3">
      <c r="A61" s="82" t="s">
        <v>187</v>
      </c>
      <c r="B61" s="28" t="s">
        <v>34</v>
      </c>
      <c r="C61" s="12" t="s">
        <v>145</v>
      </c>
      <c r="D61" s="13" t="s">
        <v>134</v>
      </c>
      <c r="E61" s="14"/>
      <c r="F61" s="14"/>
      <c r="G61" s="14"/>
      <c r="H61" s="14"/>
      <c r="I61" s="15"/>
      <c r="J61" s="16">
        <f t="shared" si="27"/>
        <v>0</v>
      </c>
      <c r="K61" s="14"/>
      <c r="L61" s="14"/>
      <c r="M61" s="14"/>
      <c r="N61" s="14"/>
      <c r="O61" s="44">
        <v>0</v>
      </c>
      <c r="P61" s="14"/>
      <c r="Q61" s="14"/>
      <c r="R61" s="14"/>
      <c r="S61" s="14"/>
      <c r="T61" s="43">
        <f t="shared" si="29"/>
        <v>0</v>
      </c>
      <c r="U61" s="30">
        <f t="shared" si="28"/>
        <v>0</v>
      </c>
    </row>
    <row r="62" spans="1:21" ht="30" customHeight="1" x14ac:dyDescent="0.3">
      <c r="A62" s="82" t="s">
        <v>188</v>
      </c>
      <c r="B62" s="28" t="s">
        <v>34</v>
      </c>
      <c r="C62" s="12" t="s">
        <v>146</v>
      </c>
      <c r="D62" s="13" t="s">
        <v>135</v>
      </c>
      <c r="E62" s="14"/>
      <c r="F62" s="14"/>
      <c r="G62" s="14"/>
      <c r="H62" s="14"/>
      <c r="I62" s="15"/>
      <c r="J62" s="16">
        <f t="shared" si="27"/>
        <v>0</v>
      </c>
      <c r="K62" s="14"/>
      <c r="L62" s="14"/>
      <c r="M62" s="14"/>
      <c r="N62" s="14"/>
      <c r="O62" s="44">
        <v>0.05</v>
      </c>
      <c r="P62" s="14"/>
      <c r="Q62" s="14"/>
      <c r="R62" s="14"/>
      <c r="S62" s="14"/>
      <c r="T62" s="43">
        <f t="shared" si="29"/>
        <v>0</v>
      </c>
      <c r="U62" s="30">
        <f t="shared" si="28"/>
        <v>0</v>
      </c>
    </row>
    <row r="63" spans="1:21" ht="19.8" x14ac:dyDescent="0.3">
      <c r="A63" s="82" t="s">
        <v>189</v>
      </c>
      <c r="B63" s="28" t="s">
        <v>34</v>
      </c>
      <c r="C63" s="12" t="s">
        <v>147</v>
      </c>
      <c r="D63" s="61" t="s">
        <v>136</v>
      </c>
      <c r="E63" s="14"/>
      <c r="F63" s="14"/>
      <c r="G63" s="14"/>
      <c r="H63" s="14"/>
      <c r="I63" s="15"/>
      <c r="J63" s="16">
        <f t="shared" si="27"/>
        <v>0</v>
      </c>
      <c r="K63" s="14"/>
      <c r="L63" s="14"/>
      <c r="M63" s="14"/>
      <c r="N63" s="14"/>
      <c r="O63" s="44">
        <v>0.05</v>
      </c>
      <c r="P63" s="14"/>
      <c r="Q63" s="14"/>
      <c r="R63" s="14"/>
      <c r="S63" s="14"/>
      <c r="T63" s="43">
        <f t="shared" si="29"/>
        <v>0</v>
      </c>
      <c r="U63" s="30">
        <f t="shared" si="28"/>
        <v>0</v>
      </c>
    </row>
    <row r="64" spans="1:21" ht="28.2" customHeight="1" x14ac:dyDescent="0.3">
      <c r="A64" s="84"/>
      <c r="B64" s="28"/>
      <c r="C64" s="12"/>
      <c r="D64" s="58" t="s">
        <v>138</v>
      </c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5"/>
    </row>
    <row r="65" spans="1:21" ht="32.4" customHeight="1" x14ac:dyDescent="0.3">
      <c r="A65" s="82" t="s">
        <v>190</v>
      </c>
      <c r="B65" s="28" t="s">
        <v>148</v>
      </c>
      <c r="C65" s="12"/>
      <c r="D65" s="13" t="s">
        <v>139</v>
      </c>
      <c r="E65" s="14"/>
      <c r="F65" s="14"/>
      <c r="G65" s="14"/>
      <c r="H65" s="14"/>
      <c r="I65" s="15"/>
      <c r="J65" s="16">
        <f t="shared" si="27"/>
        <v>0</v>
      </c>
      <c r="K65" s="14"/>
      <c r="L65" s="14"/>
      <c r="M65" s="14"/>
      <c r="N65" s="14"/>
      <c r="O65" s="44">
        <v>0.05</v>
      </c>
      <c r="P65" s="14"/>
      <c r="Q65" s="14"/>
      <c r="R65" s="14"/>
      <c r="S65" s="14"/>
      <c r="T65" s="43">
        <f t="shared" si="29"/>
        <v>0</v>
      </c>
      <c r="U65" s="30">
        <f t="shared" si="28"/>
        <v>0</v>
      </c>
    </row>
    <row r="66" spans="1:21" ht="32.4" customHeight="1" x14ac:dyDescent="0.3">
      <c r="A66" s="82" t="s">
        <v>191</v>
      </c>
      <c r="B66" s="28" t="s">
        <v>148</v>
      </c>
      <c r="C66" s="12"/>
      <c r="D66" s="13" t="s">
        <v>140</v>
      </c>
      <c r="E66" s="14"/>
      <c r="F66" s="14"/>
      <c r="G66" s="14"/>
      <c r="H66" s="14"/>
      <c r="I66" s="15"/>
      <c r="J66" s="16">
        <f t="shared" si="27"/>
        <v>0</v>
      </c>
      <c r="K66" s="14"/>
      <c r="L66" s="14"/>
      <c r="M66" s="14"/>
      <c r="N66" s="14"/>
      <c r="O66" s="44">
        <v>0.05</v>
      </c>
      <c r="P66" s="14"/>
      <c r="Q66" s="14"/>
      <c r="R66" s="14"/>
      <c r="S66" s="14"/>
      <c r="T66" s="43">
        <f t="shared" si="29"/>
        <v>0</v>
      </c>
      <c r="U66" s="30">
        <f t="shared" si="28"/>
        <v>0</v>
      </c>
    </row>
    <row r="67" spans="1:21" ht="32.4" customHeight="1" x14ac:dyDescent="0.3">
      <c r="A67" s="82" t="s">
        <v>192</v>
      </c>
      <c r="B67" s="28" t="s">
        <v>148</v>
      </c>
      <c r="C67" s="12"/>
      <c r="D67" s="13" t="s">
        <v>141</v>
      </c>
      <c r="E67" s="14"/>
      <c r="F67" s="14"/>
      <c r="G67" s="14"/>
      <c r="H67" s="14"/>
      <c r="I67" s="15"/>
      <c r="J67" s="16">
        <f t="shared" si="27"/>
        <v>0</v>
      </c>
      <c r="K67" s="14"/>
      <c r="L67" s="14"/>
      <c r="M67" s="14"/>
      <c r="N67" s="14"/>
      <c r="O67" s="44">
        <v>0.05</v>
      </c>
      <c r="P67" s="14"/>
      <c r="Q67" s="14"/>
      <c r="R67" s="14"/>
      <c r="S67" s="14"/>
      <c r="T67" s="43">
        <f t="shared" si="29"/>
        <v>0</v>
      </c>
      <c r="U67" s="30">
        <f t="shared" si="28"/>
        <v>0</v>
      </c>
    </row>
    <row r="68" spans="1:21" ht="32.4" customHeight="1" x14ac:dyDescent="0.3">
      <c r="A68" s="86" t="s">
        <v>193</v>
      </c>
      <c r="B68" s="28" t="s">
        <v>34</v>
      </c>
      <c r="C68" s="12" t="s">
        <v>224</v>
      </c>
      <c r="D68" s="13" t="s">
        <v>223</v>
      </c>
      <c r="E68" s="14"/>
      <c r="F68" s="14"/>
      <c r="G68" s="14"/>
      <c r="H68" s="14"/>
      <c r="I68" s="15"/>
      <c r="J68" s="16">
        <f t="shared" si="27"/>
        <v>0</v>
      </c>
      <c r="K68" s="14"/>
      <c r="L68" s="14"/>
      <c r="M68" s="14"/>
      <c r="N68" s="14"/>
      <c r="O68" s="44">
        <v>0.05</v>
      </c>
      <c r="P68" s="14"/>
      <c r="Q68" s="14"/>
      <c r="R68" s="14"/>
      <c r="S68" s="14"/>
      <c r="T68" s="43"/>
      <c r="U68" s="30">
        <f t="shared" si="28"/>
        <v>0</v>
      </c>
    </row>
    <row r="69" spans="1:21" ht="39" customHeight="1" x14ac:dyDescent="0.3">
      <c r="A69" s="85"/>
      <c r="B69" s="28"/>
      <c r="C69" s="12"/>
      <c r="D69" s="58" t="s">
        <v>57</v>
      </c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5"/>
    </row>
    <row r="70" spans="1:21" ht="28.8" customHeight="1" thickBot="1" x14ac:dyDescent="0.35">
      <c r="A70" s="87" t="s">
        <v>194</v>
      </c>
      <c r="B70" s="32" t="s">
        <v>227</v>
      </c>
      <c r="C70" s="33"/>
      <c r="D70" s="34" t="s">
        <v>58</v>
      </c>
      <c r="E70" s="35"/>
      <c r="F70" s="35"/>
      <c r="G70" s="35"/>
      <c r="H70" s="35"/>
      <c r="I70" s="36"/>
      <c r="J70" s="37">
        <f t="shared" ref="J70" si="30">+SUM(E70:I70)</f>
        <v>0</v>
      </c>
      <c r="K70" s="35"/>
      <c r="L70" s="35"/>
      <c r="M70" s="35"/>
      <c r="N70" s="35"/>
      <c r="O70" s="45">
        <v>0</v>
      </c>
      <c r="P70" s="35"/>
      <c r="Q70" s="35"/>
      <c r="R70" s="35"/>
      <c r="S70" s="35"/>
      <c r="T70" s="46">
        <f>+O70*I70</f>
        <v>0</v>
      </c>
      <c r="U70" s="38">
        <f t="shared" si="28"/>
        <v>0</v>
      </c>
    </row>
    <row r="71" spans="1:21" x14ac:dyDescent="0.3">
      <c r="J71" s="122">
        <f>SUM(J9:J70)</f>
        <v>0</v>
      </c>
      <c r="U71" s="122">
        <f>SUM(U9:U70)</f>
        <v>0</v>
      </c>
    </row>
    <row r="72" spans="1:21" x14ac:dyDescent="0.3">
      <c r="J72" s="110"/>
      <c r="U72" s="110"/>
    </row>
    <row r="73" spans="1:21" ht="14.4" thickBot="1" x14ac:dyDescent="0.35">
      <c r="J73" s="111"/>
      <c r="U73" s="111"/>
    </row>
    <row r="74" spans="1:21" ht="13.8" customHeight="1" thickBot="1" x14ac:dyDescent="0.35"/>
    <row r="75" spans="1:21" x14ac:dyDescent="0.3">
      <c r="G75" s="106" t="s">
        <v>36</v>
      </c>
      <c r="H75" s="47" t="s">
        <v>59</v>
      </c>
      <c r="I75" s="48">
        <f>+J11+J12+J13+J14+J15+J16+J18+J19+J22+J24+J26+J28+J30+J31+J33+J34+J35+J36+J41+J42+J45+J47+J52+J53+J23+J27+J38+J50</f>
        <v>0</v>
      </c>
      <c r="J75" s="19"/>
    </row>
    <row r="76" spans="1:21" ht="14.4" customHeight="1" x14ac:dyDescent="0.3">
      <c r="C76" s="123" t="s">
        <v>60</v>
      </c>
      <c r="D76" s="123"/>
      <c r="E76" s="124" t="e">
        <f>+Numerador!U52/Denominador!U71</f>
        <v>#DIV/0!</v>
      </c>
      <c r="G76" s="107"/>
      <c r="H76" s="49" t="s">
        <v>61</v>
      </c>
      <c r="I76" s="51">
        <f>+I75</f>
        <v>0</v>
      </c>
      <c r="J76" s="19"/>
    </row>
    <row r="77" spans="1:21" ht="14.4" customHeight="1" x14ac:dyDescent="0.3">
      <c r="C77" s="123"/>
      <c r="D77" s="123"/>
      <c r="E77" s="124"/>
      <c r="G77" s="107"/>
      <c r="H77" s="49"/>
      <c r="I77" s="52"/>
      <c r="J77" s="20"/>
    </row>
    <row r="78" spans="1:21" ht="14.4" customHeight="1" x14ac:dyDescent="0.3">
      <c r="C78" s="123"/>
      <c r="D78" s="123"/>
      <c r="E78" s="124"/>
      <c r="G78" s="107"/>
      <c r="H78" s="49" t="s">
        <v>62</v>
      </c>
      <c r="I78" s="63"/>
    </row>
    <row r="79" spans="1:21" ht="15" customHeight="1" thickBot="1" x14ac:dyDescent="0.35">
      <c r="C79" s="123"/>
      <c r="D79" s="123"/>
      <c r="E79" s="124"/>
      <c r="G79" s="108"/>
      <c r="H79" s="53" t="s">
        <v>41</v>
      </c>
      <c r="I79" s="54">
        <f>+I76-I78</f>
        <v>0</v>
      </c>
    </row>
    <row r="80" spans="1:21" x14ac:dyDescent="0.3">
      <c r="J80" s="20"/>
    </row>
    <row r="81" spans="7:10" x14ac:dyDescent="0.3">
      <c r="J81" s="21"/>
    </row>
    <row r="82" spans="7:10" ht="14.4" thickBot="1" x14ac:dyDescent="0.35"/>
    <row r="83" spans="7:10" x14ac:dyDescent="0.3">
      <c r="G83" s="106" t="s">
        <v>36</v>
      </c>
      <c r="H83" s="47" t="s">
        <v>63</v>
      </c>
      <c r="I83" s="48">
        <f>+J56+J58+J59+J61+J62+J63+J65+J66+J67+J68</f>
        <v>0</v>
      </c>
      <c r="J83" s="19"/>
    </row>
    <row r="84" spans="7:10" ht="14.4" customHeight="1" x14ac:dyDescent="0.3">
      <c r="G84" s="107"/>
      <c r="H84" s="49" t="s">
        <v>228</v>
      </c>
      <c r="I84" s="64"/>
      <c r="J84" s="19"/>
    </row>
    <row r="85" spans="7:10" ht="15" customHeight="1" thickBot="1" x14ac:dyDescent="0.35">
      <c r="G85" s="108"/>
      <c r="H85" s="53" t="s">
        <v>41</v>
      </c>
      <c r="I85" s="54">
        <f>+I83-I84</f>
        <v>0</v>
      </c>
      <c r="J85" s="21"/>
    </row>
  </sheetData>
  <mergeCells count="36">
    <mergeCell ref="A6:A8"/>
    <mergeCell ref="E9:U9"/>
    <mergeCell ref="E10:U10"/>
    <mergeCell ref="G83:G85"/>
    <mergeCell ref="E51:U51"/>
    <mergeCell ref="E54:U54"/>
    <mergeCell ref="E69:U69"/>
    <mergeCell ref="U71:U73"/>
    <mergeCell ref="E55:U55"/>
    <mergeCell ref="E57:U57"/>
    <mergeCell ref="E60:U60"/>
    <mergeCell ref="E64:U64"/>
    <mergeCell ref="C76:D79"/>
    <mergeCell ref="E76:E79"/>
    <mergeCell ref="J71:J73"/>
    <mergeCell ref="G75:G79"/>
    <mergeCell ref="E17:U17"/>
    <mergeCell ref="E20:U20"/>
    <mergeCell ref="E46:U46"/>
    <mergeCell ref="E21:U21"/>
    <mergeCell ref="E25:U25"/>
    <mergeCell ref="E29:U29"/>
    <mergeCell ref="E32:U32"/>
    <mergeCell ref="E40:U40"/>
    <mergeCell ref="E43:U43"/>
    <mergeCell ref="E44:U44"/>
    <mergeCell ref="E37:U37"/>
    <mergeCell ref="B2:U2"/>
    <mergeCell ref="O5:T5"/>
    <mergeCell ref="B6:B8"/>
    <mergeCell ref="C6:C8"/>
    <mergeCell ref="D6:D8"/>
    <mergeCell ref="E6:I6"/>
    <mergeCell ref="K6:O6"/>
    <mergeCell ref="P6:T6"/>
    <mergeCell ref="F4:J4"/>
  </mergeCells>
  <pageMargins left="0.70866141732283472" right="0.70866141732283472" top="0.74803149606299213" bottom="0.74803149606299213" header="0.31496062992125984" footer="0.31496062992125984"/>
  <pageSetup paperSize="8" scale="43" orientation="landscape" r:id="rId1"/>
  <headerFooter>
    <oddHeader>&amp;C
ANNEX XII</oddHeader>
    <oddFooter>&amp;C&amp;"Calibri"&amp;11&amp;K000000&amp;"Calibri"&amp;11&amp;K000000&amp;P_x000D_&amp;1#&amp;"Calibri"&amp;10&amp;K000000Uso Interno</oddFooter>
  </headerFooter>
  <ignoredErrors>
    <ignoredError sqref="C1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74EA6-1A9F-4FCC-8F76-D7581B6F03AA}">
  <dimension ref="A1:B8"/>
  <sheetViews>
    <sheetView tabSelected="1" workbookViewId="0">
      <selection activeCell="D9" sqref="D9"/>
    </sheetView>
  </sheetViews>
  <sheetFormatPr baseColWidth="10" defaultRowHeight="14.4" x14ac:dyDescent="0.3"/>
  <cols>
    <col min="1" max="1" width="40.44140625" customWidth="1"/>
  </cols>
  <sheetData>
    <row r="1" spans="1:2" x14ac:dyDescent="0.3">
      <c r="A1" s="55" t="s">
        <v>233</v>
      </c>
    </row>
    <row r="2" spans="1:2" x14ac:dyDescent="0.3">
      <c r="A2" s="55" t="s">
        <v>89</v>
      </c>
    </row>
    <row r="3" spans="1:2" ht="15" thickBot="1" x14ac:dyDescent="0.35">
      <c r="A3" s="55" t="s">
        <v>90</v>
      </c>
    </row>
    <row r="4" spans="1:2" ht="15" thickBot="1" x14ac:dyDescent="0.35">
      <c r="A4" s="125" t="s">
        <v>229</v>
      </c>
      <c r="B4" s="126" t="s">
        <v>230</v>
      </c>
    </row>
    <row r="5" spans="1:2" x14ac:dyDescent="0.3">
      <c r="A5" s="55" t="s">
        <v>231</v>
      </c>
      <c r="B5" s="127">
        <v>0.7</v>
      </c>
    </row>
    <row r="6" spans="1:2" x14ac:dyDescent="0.3">
      <c r="A6" s="55" t="s">
        <v>234</v>
      </c>
      <c r="B6" s="127">
        <v>0.8</v>
      </c>
    </row>
    <row r="7" spans="1:2" x14ac:dyDescent="0.3">
      <c r="A7" s="55" t="s">
        <v>232</v>
      </c>
      <c r="B7" s="127">
        <v>0.9</v>
      </c>
    </row>
    <row r="8" spans="1:2" x14ac:dyDescent="0.3">
      <c r="A8" s="55" t="s">
        <v>235</v>
      </c>
      <c r="B8" s="127">
        <v>1</v>
      </c>
    </row>
  </sheetData>
  <pageMargins left="0.7" right="0.7" top="0.75" bottom="0.75" header="0.3" footer="0.3"/>
  <pageSetup orientation="portrait" horizontalDpi="90" verticalDpi="90" r:id="rId1"/>
  <headerFooter>
    <oddFooter>&amp;C&amp;1#&amp;"Calibri"&amp;10&amp;K000000Uso Interno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Numerador</vt:lpstr>
      <vt:lpstr>Denominador</vt:lpstr>
      <vt:lpstr>Gradualidades</vt:lpstr>
    </vt:vector>
  </TitlesOfParts>
  <Company>Banco Central de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ARCE RAMIREZ BRYAN ALBERTO</dc:creator>
  <cp:lastModifiedBy>SEGURA CALDERON GENARO ALONSO</cp:lastModifiedBy>
  <dcterms:created xsi:type="dcterms:W3CDTF">2023-06-01T23:03:40Z</dcterms:created>
  <dcterms:modified xsi:type="dcterms:W3CDTF">2023-06-13T16:19:40Z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b4be34-365a-4a68-b9fb-75c1b6874315_Enabled">
    <vt:lpwstr>true</vt:lpwstr>
  </property>
  <property fmtid="{D5CDD505-2E9C-101B-9397-08002B2CF9AE}" pid="3" name="MSIP_Label_b8b4be34-365a-4a68-b9fb-75c1b6874315_SetDate">
    <vt:lpwstr>2023-06-01T23:04:26Z</vt:lpwstr>
  </property>
  <property fmtid="{D5CDD505-2E9C-101B-9397-08002B2CF9AE}" pid="4" name="MSIP_Label_b8b4be34-365a-4a68-b9fb-75c1b6874315_Method">
    <vt:lpwstr>Standard</vt:lpwstr>
  </property>
  <property fmtid="{D5CDD505-2E9C-101B-9397-08002B2CF9AE}" pid="5" name="MSIP_Label_b8b4be34-365a-4a68-b9fb-75c1b6874315_Name">
    <vt:lpwstr>b8b4be34-365a-4a68-b9fb-75c1b6874315</vt:lpwstr>
  </property>
  <property fmtid="{D5CDD505-2E9C-101B-9397-08002B2CF9AE}" pid="6" name="MSIP_Label_b8b4be34-365a-4a68-b9fb-75c1b6874315_SiteId">
    <vt:lpwstr>618d0a45-25a6-4618-9f80-8f70a435ee52</vt:lpwstr>
  </property>
  <property fmtid="{D5CDD505-2E9C-101B-9397-08002B2CF9AE}" pid="7" name="MSIP_Label_b8b4be34-365a-4a68-b9fb-75c1b6874315_ActionId">
    <vt:lpwstr>da669316-8aa2-41f4-949f-00001f968af4</vt:lpwstr>
  </property>
  <property fmtid="{D5CDD505-2E9C-101B-9397-08002B2CF9AE}" pid="8" name="MSIP_Label_b8b4be34-365a-4a68-b9fb-75c1b6874315_ContentBits">
    <vt:lpwstr>2</vt:lpwstr>
  </property>
</Properties>
</file>