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diazpi_sugef_fi_cr/Documents/Escritorio/"/>
    </mc:Choice>
  </mc:AlternateContent>
  <xr:revisionPtr revIDLastSave="521" documentId="8_{DC7BD4AE-8BB5-414A-B6DF-74821353F161}" xr6:coauthVersionLast="47" xr6:coauthVersionMax="47" xr10:uidLastSave="{0AA00D77-64FE-44DE-A71C-68D41B774818}"/>
  <bookViews>
    <workbookView xWindow="28680" yWindow="-120" windowWidth="38640" windowHeight="21240" activeTab="1" xr2:uid="{E7A294FB-A808-4445-A326-260E9F339B3B}"/>
  </bookViews>
  <sheets>
    <sheet name="Numerador" sheetId="1" r:id="rId1"/>
    <sheet name="Denominador" sheetId="2" r:id="rId2"/>
    <sheet name="Gradualidades" sheetId="3" r:id="rId3"/>
  </sheets>
  <definedNames>
    <definedName name="_xlnm._FilterDatabase" localSheetId="1" hidden="1">Denominador!$A$6:$U$84</definedName>
    <definedName name="_xlnm._FilterDatabase" localSheetId="0" hidden="1">Numerador!$A$6:$U$56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2" l="1"/>
  <c r="S74" i="2" l="1"/>
  <c r="S73" i="2"/>
  <c r="P14" i="2"/>
  <c r="P13" i="2"/>
  <c r="P12" i="2"/>
  <c r="P11" i="2"/>
  <c r="P10" i="2"/>
  <c r="P9" i="2" s="1"/>
  <c r="U49" i="2"/>
  <c r="U47" i="2"/>
  <c r="U33" i="2"/>
  <c r="E9" i="2"/>
  <c r="S19" i="1"/>
  <c r="S20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32" i="1"/>
  <c r="F18" i="1"/>
  <c r="G18" i="1"/>
  <c r="F49" i="1"/>
  <c r="G49" i="1"/>
  <c r="E49" i="1"/>
  <c r="S84" i="2"/>
  <c r="S83" i="2" s="1"/>
  <c r="R84" i="2"/>
  <c r="R83" i="2" s="1"/>
  <c r="S82" i="2"/>
  <c r="S81" i="2"/>
  <c r="S80" i="2"/>
  <c r="S79" i="2"/>
  <c r="R82" i="2"/>
  <c r="R81" i="2"/>
  <c r="R80" i="2"/>
  <c r="R79" i="2"/>
  <c r="Q84" i="2"/>
  <c r="Q83" i="2" s="1"/>
  <c r="Q82" i="2"/>
  <c r="Q81" i="2"/>
  <c r="Q80" i="2"/>
  <c r="Q79" i="2"/>
  <c r="P84" i="2"/>
  <c r="P83" i="2" s="1"/>
  <c r="P82" i="2"/>
  <c r="P81" i="2"/>
  <c r="P80" i="2"/>
  <c r="P79" i="2"/>
  <c r="S77" i="2"/>
  <c r="S76" i="2"/>
  <c r="S75" i="2"/>
  <c r="R77" i="2"/>
  <c r="R76" i="2"/>
  <c r="R75" i="2"/>
  <c r="Q75" i="2"/>
  <c r="P75" i="2"/>
  <c r="S72" i="2"/>
  <c r="R73" i="2"/>
  <c r="R72" i="2"/>
  <c r="Q73" i="2"/>
  <c r="Q72" i="2"/>
  <c r="Q71" i="2" s="1"/>
  <c r="P73" i="2"/>
  <c r="P72" i="2"/>
  <c r="S70" i="2"/>
  <c r="R70" i="2"/>
  <c r="Q70" i="2"/>
  <c r="P70" i="2"/>
  <c r="P69" i="2" s="1"/>
  <c r="S54" i="2"/>
  <c r="R54" i="2"/>
  <c r="Q54" i="2"/>
  <c r="P54" i="2"/>
  <c r="S53" i="2"/>
  <c r="R53" i="2"/>
  <c r="Q53" i="2"/>
  <c r="P53" i="2"/>
  <c r="S52" i="2"/>
  <c r="R52" i="2"/>
  <c r="Q52" i="2"/>
  <c r="P52" i="2"/>
  <c r="S50" i="2"/>
  <c r="R50" i="2"/>
  <c r="R48" i="2" s="1"/>
  <c r="Q50" i="2"/>
  <c r="P50" i="2"/>
  <c r="S49" i="2"/>
  <c r="R49" i="2"/>
  <c r="Q49" i="2"/>
  <c r="P49" i="2"/>
  <c r="P43" i="2"/>
  <c r="P47" i="2"/>
  <c r="S47" i="2"/>
  <c r="R47" i="2"/>
  <c r="Q47" i="2"/>
  <c r="S46" i="2"/>
  <c r="U46" i="2" s="1"/>
  <c r="R46" i="2"/>
  <c r="Q46" i="2"/>
  <c r="P46" i="2"/>
  <c r="S45" i="2"/>
  <c r="S44" i="2"/>
  <c r="S43" i="2"/>
  <c r="S42" i="2"/>
  <c r="S41" i="2"/>
  <c r="S40" i="2"/>
  <c r="S39" i="2"/>
  <c r="Q45" i="2"/>
  <c r="R45" i="2"/>
  <c r="R44" i="2"/>
  <c r="R43" i="2"/>
  <c r="U43" i="2" s="1"/>
  <c r="R42" i="2"/>
  <c r="R41" i="2"/>
  <c r="R40" i="2"/>
  <c r="R39" i="2"/>
  <c r="Q44" i="2"/>
  <c r="Q43" i="2"/>
  <c r="Q42" i="2"/>
  <c r="Q41" i="2"/>
  <c r="Q40" i="2"/>
  <c r="Q39" i="2"/>
  <c r="Q38" i="2" s="1"/>
  <c r="P45" i="2"/>
  <c r="U45" i="2" s="1"/>
  <c r="P44" i="2"/>
  <c r="U44" i="2" s="1"/>
  <c r="P42" i="2"/>
  <c r="P41" i="2"/>
  <c r="U41" i="2" s="1"/>
  <c r="P40" i="2"/>
  <c r="U40" i="2" s="1"/>
  <c r="P39" i="2"/>
  <c r="U39" i="2" s="1"/>
  <c r="Q37" i="2"/>
  <c r="U37" i="2" s="1"/>
  <c r="S37" i="2"/>
  <c r="R37" i="2"/>
  <c r="P37" i="2"/>
  <c r="S35" i="2"/>
  <c r="S34" i="2"/>
  <c r="S33" i="2"/>
  <c r="S32" i="2"/>
  <c r="S30" i="2"/>
  <c r="S29" i="2"/>
  <c r="S28" i="2"/>
  <c r="R30" i="2"/>
  <c r="R29" i="2"/>
  <c r="R28" i="2"/>
  <c r="Q30" i="2"/>
  <c r="Q29" i="2"/>
  <c r="Q28" i="2"/>
  <c r="P30" i="2"/>
  <c r="P29" i="2"/>
  <c r="P28" i="2"/>
  <c r="S26" i="2"/>
  <c r="S25" i="2"/>
  <c r="S24" i="2"/>
  <c r="S23" i="2"/>
  <c r="S22" i="2" s="1"/>
  <c r="R26" i="2"/>
  <c r="R25" i="2"/>
  <c r="R24" i="2"/>
  <c r="R23" i="2"/>
  <c r="Q26" i="2"/>
  <c r="Q25" i="2"/>
  <c r="Q24" i="2"/>
  <c r="Q23" i="2"/>
  <c r="Q22" i="2" s="1"/>
  <c r="P26" i="2"/>
  <c r="U26" i="2" s="1"/>
  <c r="P25" i="2"/>
  <c r="P24" i="2"/>
  <c r="P23" i="2"/>
  <c r="P22" i="2" s="1"/>
  <c r="S21" i="2"/>
  <c r="S20" i="2"/>
  <c r="S19" i="2"/>
  <c r="R21" i="2"/>
  <c r="R20" i="2"/>
  <c r="R19" i="2"/>
  <c r="R18" i="2" s="1"/>
  <c r="Q21" i="2"/>
  <c r="Q20" i="2"/>
  <c r="Q19" i="2"/>
  <c r="P21" i="2"/>
  <c r="P20" i="2"/>
  <c r="P19" i="2"/>
  <c r="R22" i="2"/>
  <c r="S16" i="2"/>
  <c r="S15" i="2" s="1"/>
  <c r="R16" i="2"/>
  <c r="Q16" i="2"/>
  <c r="Q15" i="2" s="1"/>
  <c r="P16" i="2"/>
  <c r="P15" i="2" s="1"/>
  <c r="R15" i="2"/>
  <c r="S14" i="2"/>
  <c r="S13" i="2"/>
  <c r="S12" i="2"/>
  <c r="S11" i="2"/>
  <c r="R14" i="2"/>
  <c r="R13" i="2"/>
  <c r="R12" i="2"/>
  <c r="R11" i="2"/>
  <c r="J45" i="2"/>
  <c r="J35" i="2"/>
  <c r="J26" i="2"/>
  <c r="G83" i="2"/>
  <c r="F83" i="2"/>
  <c r="E83" i="2"/>
  <c r="H78" i="2"/>
  <c r="G78" i="2"/>
  <c r="F78" i="2"/>
  <c r="E78" i="2"/>
  <c r="H74" i="2"/>
  <c r="G74" i="2"/>
  <c r="F74" i="2"/>
  <c r="H71" i="2"/>
  <c r="G71" i="2"/>
  <c r="F71" i="2"/>
  <c r="E71" i="2"/>
  <c r="H69" i="2"/>
  <c r="G69" i="2"/>
  <c r="F69" i="2"/>
  <c r="E69" i="2"/>
  <c r="H66" i="2"/>
  <c r="G66" i="2"/>
  <c r="F66" i="2"/>
  <c r="F8" i="2" s="1"/>
  <c r="E66" i="2"/>
  <c r="H63" i="2"/>
  <c r="G63" i="2"/>
  <c r="F63" i="2"/>
  <c r="E63" i="2"/>
  <c r="E58" i="2"/>
  <c r="E51" i="2"/>
  <c r="F48" i="2"/>
  <c r="G48" i="2"/>
  <c r="H48" i="2"/>
  <c r="E48" i="2"/>
  <c r="R35" i="2"/>
  <c r="Q35" i="2"/>
  <c r="U35" i="2" s="1"/>
  <c r="P35" i="2"/>
  <c r="G31" i="2"/>
  <c r="G18" i="2"/>
  <c r="E18" i="2"/>
  <c r="F15" i="2"/>
  <c r="F38" i="2"/>
  <c r="F36" i="2" s="1"/>
  <c r="G38" i="2"/>
  <c r="G36" i="2" s="1"/>
  <c r="H38" i="2"/>
  <c r="H36" i="2" s="1"/>
  <c r="E38" i="2"/>
  <c r="E36" i="2" s="1"/>
  <c r="F22" i="2"/>
  <c r="F18" i="2" s="1"/>
  <c r="G22" i="2"/>
  <c r="H22" i="2"/>
  <c r="H18" i="2" s="1"/>
  <c r="E22" i="2"/>
  <c r="F31" i="2"/>
  <c r="H31" i="2"/>
  <c r="E27" i="2"/>
  <c r="T12" i="1"/>
  <c r="T11" i="1"/>
  <c r="S11" i="1"/>
  <c r="R11" i="1"/>
  <c r="Q11" i="1"/>
  <c r="P11" i="1"/>
  <c r="Q77" i="2"/>
  <c r="P77" i="2"/>
  <c r="Q76" i="2"/>
  <c r="P76" i="2"/>
  <c r="Q69" i="2"/>
  <c r="R69" i="2"/>
  <c r="Q67" i="2"/>
  <c r="Q66" i="2" s="1"/>
  <c r="R67" i="2"/>
  <c r="R66" i="2" s="1"/>
  <c r="S67" i="2"/>
  <c r="S66" i="2" s="1"/>
  <c r="P67" i="2"/>
  <c r="P66" i="2" s="1"/>
  <c r="S65" i="2"/>
  <c r="R65" i="2"/>
  <c r="Q65" i="2"/>
  <c r="P65" i="2"/>
  <c r="S64" i="2"/>
  <c r="R64" i="2"/>
  <c r="Q64" i="2"/>
  <c r="P64" i="2"/>
  <c r="F58" i="2"/>
  <c r="G58" i="2"/>
  <c r="Q62" i="2"/>
  <c r="R62" i="2"/>
  <c r="S62" i="2"/>
  <c r="P62" i="2"/>
  <c r="Q57" i="2"/>
  <c r="R57" i="2"/>
  <c r="R56" i="2" s="1"/>
  <c r="S57" i="2"/>
  <c r="S56" i="2" s="1"/>
  <c r="P57" i="2"/>
  <c r="P56" i="2" s="1"/>
  <c r="F56" i="2"/>
  <c r="G56" i="2"/>
  <c r="H56" i="2"/>
  <c r="E56" i="2"/>
  <c r="F51" i="2"/>
  <c r="G51" i="2"/>
  <c r="H51" i="2"/>
  <c r="R34" i="2"/>
  <c r="U34" i="2" s="1"/>
  <c r="Q34" i="2"/>
  <c r="P34" i="2"/>
  <c r="R33" i="2"/>
  <c r="Q33" i="2"/>
  <c r="P33" i="2"/>
  <c r="R32" i="2"/>
  <c r="Q32" i="2"/>
  <c r="P32" i="2"/>
  <c r="U32" i="2" s="1"/>
  <c r="H15" i="2"/>
  <c r="G15" i="2"/>
  <c r="E15" i="2"/>
  <c r="Q11" i="2"/>
  <c r="Q12" i="2"/>
  <c r="Q13" i="2"/>
  <c r="Q14" i="2"/>
  <c r="J10" i="2"/>
  <c r="J11" i="2"/>
  <c r="J12" i="2"/>
  <c r="J13" i="2"/>
  <c r="J14" i="2"/>
  <c r="J16" i="2"/>
  <c r="J19" i="2"/>
  <c r="J20" i="2"/>
  <c r="J21" i="2"/>
  <c r="J23" i="2"/>
  <c r="J24" i="2"/>
  <c r="J25" i="2"/>
  <c r="J28" i="2"/>
  <c r="J29" i="2"/>
  <c r="J32" i="2"/>
  <c r="J33" i="2"/>
  <c r="J34" i="2"/>
  <c r="J37" i="2"/>
  <c r="J39" i="2"/>
  <c r="J40" i="2"/>
  <c r="J41" i="2"/>
  <c r="J42" i="2"/>
  <c r="J43" i="2"/>
  <c r="J44" i="2"/>
  <c r="J46" i="2"/>
  <c r="J47" i="2"/>
  <c r="J49" i="2"/>
  <c r="J50" i="2"/>
  <c r="J52" i="2"/>
  <c r="J53" i="2"/>
  <c r="J54" i="2"/>
  <c r="J57" i="2"/>
  <c r="J59" i="2"/>
  <c r="J60" i="2"/>
  <c r="J62" i="2"/>
  <c r="J64" i="2"/>
  <c r="J65" i="2"/>
  <c r="J67" i="2"/>
  <c r="J70" i="2"/>
  <c r="J72" i="2"/>
  <c r="J73" i="2"/>
  <c r="J75" i="2"/>
  <c r="J76" i="2"/>
  <c r="J77" i="2"/>
  <c r="J79" i="2"/>
  <c r="J80" i="2"/>
  <c r="J81" i="2"/>
  <c r="J82" i="2"/>
  <c r="J84" i="2"/>
  <c r="F9" i="2"/>
  <c r="G9" i="2"/>
  <c r="H9" i="2"/>
  <c r="P52" i="1"/>
  <c r="P49" i="1" s="1"/>
  <c r="F54" i="1"/>
  <c r="G54" i="1"/>
  <c r="H54" i="1"/>
  <c r="P33" i="1"/>
  <c r="Q33" i="1"/>
  <c r="R33" i="1"/>
  <c r="S33" i="1"/>
  <c r="P34" i="1"/>
  <c r="Q34" i="1"/>
  <c r="R34" i="1"/>
  <c r="S34" i="1"/>
  <c r="P35" i="1"/>
  <c r="Q35" i="1"/>
  <c r="R35" i="1"/>
  <c r="S35" i="1"/>
  <c r="P36" i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S32" i="1"/>
  <c r="R32" i="1"/>
  <c r="Q32" i="1"/>
  <c r="P32" i="1"/>
  <c r="Q30" i="1"/>
  <c r="Q29" i="1" s="1"/>
  <c r="R30" i="1"/>
  <c r="R29" i="1" s="1"/>
  <c r="S30" i="1"/>
  <c r="S29" i="1" s="1"/>
  <c r="P30" i="1"/>
  <c r="P29" i="1" s="1"/>
  <c r="F31" i="1"/>
  <c r="G31" i="1"/>
  <c r="H31" i="1"/>
  <c r="E29" i="1"/>
  <c r="P22" i="1"/>
  <c r="Q22" i="1"/>
  <c r="R22" i="1"/>
  <c r="S22" i="1"/>
  <c r="P21" i="1"/>
  <c r="P20" i="1"/>
  <c r="P19" i="1"/>
  <c r="P25" i="1"/>
  <c r="Q25" i="1"/>
  <c r="R25" i="1"/>
  <c r="S25" i="1"/>
  <c r="P26" i="1"/>
  <c r="Q26" i="1"/>
  <c r="R26" i="1"/>
  <c r="S26" i="1"/>
  <c r="P27" i="1"/>
  <c r="Q27" i="1"/>
  <c r="R27" i="1"/>
  <c r="S27" i="1"/>
  <c r="S24" i="1"/>
  <c r="R24" i="1"/>
  <c r="Q24" i="1"/>
  <c r="P24" i="1"/>
  <c r="H18" i="1"/>
  <c r="Q15" i="1"/>
  <c r="Q12" i="1" s="1"/>
  <c r="P15" i="1"/>
  <c r="P12" i="1" s="1"/>
  <c r="R14" i="1"/>
  <c r="R12" i="1" s="1"/>
  <c r="S13" i="1"/>
  <c r="S12" i="1" s="1"/>
  <c r="J15" i="1"/>
  <c r="J14" i="1"/>
  <c r="J13" i="1"/>
  <c r="J11" i="1"/>
  <c r="E12" i="1"/>
  <c r="E10" i="1" s="1"/>
  <c r="J56" i="1"/>
  <c r="J55" i="1"/>
  <c r="E54" i="1"/>
  <c r="U80" i="2" l="1"/>
  <c r="U82" i="2"/>
  <c r="U79" i="2"/>
  <c r="U75" i="2"/>
  <c r="R71" i="2"/>
  <c r="U70" i="2"/>
  <c r="U65" i="2"/>
  <c r="P48" i="2"/>
  <c r="P38" i="2"/>
  <c r="U42" i="2"/>
  <c r="S71" i="2"/>
  <c r="U29" i="2"/>
  <c r="U30" i="2"/>
  <c r="U28" i="2"/>
  <c r="R9" i="2"/>
  <c r="U81" i="2"/>
  <c r="S78" i="2"/>
  <c r="F68" i="2"/>
  <c r="E68" i="2"/>
  <c r="P78" i="2"/>
  <c r="U84" i="2"/>
  <c r="U77" i="2"/>
  <c r="R74" i="2"/>
  <c r="U76" i="2"/>
  <c r="G68" i="2"/>
  <c r="U73" i="2"/>
  <c r="H68" i="2"/>
  <c r="U72" i="2"/>
  <c r="E55" i="2"/>
  <c r="U64" i="2"/>
  <c r="U62" i="2"/>
  <c r="U54" i="2"/>
  <c r="U53" i="2"/>
  <c r="U52" i="2"/>
  <c r="U66" i="2"/>
  <c r="R38" i="2"/>
  <c r="R36" i="2" s="1"/>
  <c r="P36" i="2"/>
  <c r="Q36" i="2"/>
  <c r="U50" i="2"/>
  <c r="Q48" i="2"/>
  <c r="U83" i="2"/>
  <c r="H55" i="2"/>
  <c r="P18" i="2"/>
  <c r="P61" i="2"/>
  <c r="Q9" i="2"/>
  <c r="U9" i="2" s="1"/>
  <c r="S31" i="2"/>
  <c r="S27" i="2" s="1"/>
  <c r="S38" i="2"/>
  <c r="S36" i="2" s="1"/>
  <c r="S48" i="2"/>
  <c r="U57" i="2"/>
  <c r="P71" i="2"/>
  <c r="G55" i="2"/>
  <c r="R31" i="2"/>
  <c r="R27" i="2" s="1"/>
  <c r="Q18" i="2"/>
  <c r="F55" i="2"/>
  <c r="E17" i="2"/>
  <c r="U67" i="2"/>
  <c r="S18" i="2"/>
  <c r="U33" i="1"/>
  <c r="P23" i="1"/>
  <c r="R10" i="1"/>
  <c r="S9" i="2"/>
  <c r="Q23" i="1"/>
  <c r="S31" i="1"/>
  <c r="S28" i="1" s="1"/>
  <c r="U45" i="1"/>
  <c r="S10" i="1"/>
  <c r="T10" i="1"/>
  <c r="T9" i="1" s="1"/>
  <c r="P10" i="1"/>
  <c r="Q10" i="1"/>
  <c r="U44" i="1"/>
  <c r="P18" i="1"/>
  <c r="R23" i="1"/>
  <c r="J54" i="1"/>
  <c r="U46" i="1"/>
  <c r="U43" i="1"/>
  <c r="U40" i="1"/>
  <c r="U37" i="1"/>
  <c r="U34" i="1"/>
  <c r="U32" i="1"/>
  <c r="Q31" i="1"/>
  <c r="Q28" i="1" s="1"/>
  <c r="R31" i="1"/>
  <c r="R28" i="1" s="1"/>
  <c r="Q31" i="2"/>
  <c r="Q27" i="2" s="1"/>
  <c r="P31" i="2"/>
  <c r="J31" i="2"/>
  <c r="J69" i="2"/>
  <c r="J63" i="2"/>
  <c r="S51" i="2"/>
  <c r="P63" i="2"/>
  <c r="Q63" i="2"/>
  <c r="Q51" i="2"/>
  <c r="P51" i="2"/>
  <c r="R51" i="2"/>
  <c r="J51" i="2"/>
  <c r="R61" i="2"/>
  <c r="R58" i="2" s="1"/>
  <c r="J66" i="2"/>
  <c r="R63" i="2"/>
  <c r="J71" i="2"/>
  <c r="U15" i="2"/>
  <c r="S63" i="2"/>
  <c r="J48" i="2"/>
  <c r="Q61" i="2"/>
  <c r="Q58" i="2" s="1"/>
  <c r="S61" i="2"/>
  <c r="S58" i="2" s="1"/>
  <c r="J61" i="2"/>
  <c r="J22" i="2"/>
  <c r="Q78" i="2"/>
  <c r="R78" i="2"/>
  <c r="P74" i="2"/>
  <c r="Q74" i="2"/>
  <c r="S69" i="2"/>
  <c r="U69" i="2" s="1"/>
  <c r="J78" i="2"/>
  <c r="J74" i="2"/>
  <c r="H58" i="2"/>
  <c r="Q56" i="2"/>
  <c r="U56" i="2" s="1"/>
  <c r="J56" i="2"/>
  <c r="J83" i="2"/>
  <c r="J38" i="2"/>
  <c r="J18" i="2"/>
  <c r="J9" i="2"/>
  <c r="U29" i="1"/>
  <c r="U39" i="1"/>
  <c r="U36" i="1"/>
  <c r="U30" i="1"/>
  <c r="U38" i="1"/>
  <c r="U47" i="1"/>
  <c r="U35" i="1"/>
  <c r="U41" i="1"/>
  <c r="S23" i="1"/>
  <c r="P31" i="1"/>
  <c r="P28" i="1" s="1"/>
  <c r="U42" i="1"/>
  <c r="E8" i="2" l="1"/>
  <c r="U48" i="2"/>
  <c r="U38" i="2"/>
  <c r="U36" i="2"/>
  <c r="P27" i="2"/>
  <c r="U31" i="2"/>
  <c r="U71" i="2"/>
  <c r="U27" i="2"/>
  <c r="U78" i="2"/>
  <c r="U63" i="2"/>
  <c r="S55" i="2"/>
  <c r="U74" i="2"/>
  <c r="P58" i="2"/>
  <c r="U61" i="2"/>
  <c r="Q17" i="2"/>
  <c r="P68" i="2"/>
  <c r="S17" i="2"/>
  <c r="P17" i="1"/>
  <c r="P17" i="2"/>
  <c r="U51" i="2"/>
  <c r="U31" i="1"/>
  <c r="U28" i="1"/>
  <c r="S68" i="2"/>
  <c r="J58" i="2"/>
  <c r="R55" i="2"/>
  <c r="R17" i="2"/>
  <c r="Q68" i="2"/>
  <c r="U10" i="1"/>
  <c r="R68" i="2"/>
  <c r="J68" i="2"/>
  <c r="Q55" i="2"/>
  <c r="U68" i="2" l="1"/>
  <c r="U58" i="2"/>
  <c r="P55" i="2"/>
  <c r="P8" i="2" s="1"/>
  <c r="J55" i="2"/>
  <c r="U55" i="2" l="1"/>
  <c r="U11" i="1"/>
  <c r="U12" i="1"/>
  <c r="U27" i="1"/>
  <c r="U26" i="1"/>
  <c r="U25" i="1"/>
  <c r="U24" i="1"/>
  <c r="U22" i="1"/>
  <c r="S56" i="1"/>
  <c r="R56" i="1"/>
  <c r="Q56" i="1"/>
  <c r="P56" i="1"/>
  <c r="U56" i="1" s="1"/>
  <c r="S55" i="1"/>
  <c r="R55" i="1"/>
  <c r="Q55" i="1"/>
  <c r="P55" i="1"/>
  <c r="Q52" i="1"/>
  <c r="Q49" i="1" s="1"/>
  <c r="R52" i="1"/>
  <c r="R49" i="1" s="1"/>
  <c r="H52" i="1"/>
  <c r="S53" i="1"/>
  <c r="R53" i="1"/>
  <c r="Q53" i="1"/>
  <c r="P53" i="1"/>
  <c r="U53" i="1" s="1"/>
  <c r="S51" i="1"/>
  <c r="R51" i="1"/>
  <c r="Q51" i="1"/>
  <c r="P51" i="1"/>
  <c r="S50" i="1"/>
  <c r="R50" i="1"/>
  <c r="Q50" i="1"/>
  <c r="P50" i="1"/>
  <c r="Q20" i="1"/>
  <c r="R20" i="1"/>
  <c r="Q21" i="1"/>
  <c r="R21" i="1"/>
  <c r="S21" i="1"/>
  <c r="Q19" i="1"/>
  <c r="R19" i="1"/>
  <c r="F29" i="1"/>
  <c r="F28" i="1" s="1"/>
  <c r="G29" i="1"/>
  <c r="G28" i="1" s="1"/>
  <c r="H29" i="1"/>
  <c r="H28" i="1" s="1"/>
  <c r="U14" i="1"/>
  <c r="U13" i="1"/>
  <c r="F12" i="1"/>
  <c r="F10" i="1" s="1"/>
  <c r="G12" i="1"/>
  <c r="G10" i="1" s="1"/>
  <c r="H12" i="1"/>
  <c r="H10" i="1" s="1"/>
  <c r="I12" i="1"/>
  <c r="I10" i="1" s="1"/>
  <c r="I9" i="1" s="1"/>
  <c r="F23" i="1"/>
  <c r="F17" i="1" s="1"/>
  <c r="G23" i="1"/>
  <c r="G17" i="1" s="1"/>
  <c r="H23" i="1"/>
  <c r="H17" i="1" s="1"/>
  <c r="S52" i="1" l="1"/>
  <c r="S49" i="1" s="1"/>
  <c r="H49" i="1"/>
  <c r="Q18" i="1"/>
  <c r="Q17" i="1" s="1"/>
  <c r="R54" i="1"/>
  <c r="R48" i="1" s="1"/>
  <c r="S54" i="1"/>
  <c r="U50" i="1"/>
  <c r="J15" i="2"/>
  <c r="J10" i="1"/>
  <c r="J12" i="1"/>
  <c r="S18" i="1"/>
  <c r="S17" i="1" s="1"/>
  <c r="R18" i="1"/>
  <c r="R17" i="1" s="1"/>
  <c r="U51" i="1"/>
  <c r="Q54" i="1"/>
  <c r="U55" i="1"/>
  <c r="P54" i="1"/>
  <c r="U21" i="1"/>
  <c r="U15" i="1"/>
  <c r="U20" i="1"/>
  <c r="U19" i="1"/>
  <c r="E31" i="1"/>
  <c r="E28" i="1" s="1"/>
  <c r="E23" i="1"/>
  <c r="E18" i="1"/>
  <c r="U52" i="1" l="1"/>
  <c r="U49" i="1" s="1"/>
  <c r="U54" i="1"/>
  <c r="S48" i="1"/>
  <c r="Q48" i="1"/>
  <c r="E17" i="1"/>
  <c r="P48" i="1"/>
  <c r="P16" i="1" s="1"/>
  <c r="P9" i="1" s="1"/>
  <c r="U48" i="1" l="1"/>
  <c r="G27" i="2"/>
  <c r="G17" i="2" s="1"/>
  <c r="H27" i="2"/>
  <c r="H17" i="2" s="1"/>
  <c r="F48" i="1"/>
  <c r="F16" i="1" s="1"/>
  <c r="F9" i="1" s="1"/>
  <c r="G48" i="1"/>
  <c r="G16" i="1" s="1"/>
  <c r="G9" i="1" s="1"/>
  <c r="H48" i="1"/>
  <c r="H16" i="1" s="1"/>
  <c r="H9" i="1" s="1"/>
  <c r="E48" i="1"/>
  <c r="E16" i="1" s="1"/>
  <c r="E9" i="1" s="1"/>
  <c r="J19" i="1"/>
  <c r="J20" i="1"/>
  <c r="J21" i="1"/>
  <c r="J22" i="1"/>
  <c r="J24" i="1"/>
  <c r="J25" i="1"/>
  <c r="J26" i="1"/>
  <c r="J27" i="1"/>
  <c r="J30" i="1"/>
  <c r="J31" i="1"/>
  <c r="J53" i="1"/>
  <c r="G8" i="2" l="1"/>
  <c r="H8" i="2"/>
  <c r="J36" i="2"/>
  <c r="J30" i="2"/>
  <c r="F27" i="2"/>
  <c r="F17" i="2" s="1"/>
  <c r="J16" i="1"/>
  <c r="U18" i="1"/>
  <c r="U23" i="1"/>
  <c r="R16" i="1"/>
  <c r="R9" i="1" s="1"/>
  <c r="S16" i="1"/>
  <c r="S9" i="1" s="1"/>
  <c r="Q16" i="1"/>
  <c r="Q9" i="1" s="1"/>
  <c r="J29" i="1"/>
  <c r="U9" i="1" l="1"/>
  <c r="J27" i="2"/>
  <c r="J17" i="2"/>
  <c r="U17" i="1"/>
  <c r="J17" i="1"/>
  <c r="J28" i="1"/>
  <c r="J8" i="2" l="1"/>
  <c r="U20" i="2"/>
  <c r="U24" i="2"/>
  <c r="R8" i="2" l="1"/>
  <c r="S8" i="2"/>
  <c r="U18" i="2"/>
  <c r="U22" i="2"/>
  <c r="Q8" i="2"/>
  <c r="U16" i="2"/>
  <c r="U8" i="2" l="1"/>
  <c r="U17" i="2"/>
  <c r="U25" i="2"/>
  <c r="U21" i="2"/>
  <c r="U14" i="2"/>
  <c r="U12" i="2"/>
  <c r="U11" i="2"/>
  <c r="U10" i="2"/>
  <c r="U19" i="2" l="1"/>
  <c r="U13" i="2" s="1"/>
  <c r="U23" i="2"/>
  <c r="U16" i="1" l="1"/>
  <c r="J18" i="1"/>
  <c r="J23" i="1"/>
  <c r="J51" i="1"/>
  <c r="J50" i="1"/>
  <c r="U8" i="1" l="1"/>
  <c r="J52" i="1"/>
  <c r="J49" i="1" l="1"/>
  <c r="J9" i="1" l="1"/>
  <c r="J48" i="1"/>
</calcChain>
</file>

<file path=xl/sharedStrings.xml><?xml version="1.0" encoding="utf-8"?>
<sst xmlns="http://schemas.openxmlformats.org/spreadsheetml/2006/main" count="309" uniqueCount="220">
  <si>
    <t>Entidad</t>
  </si>
  <si>
    <t>Item</t>
  </si>
  <si>
    <t>Monto</t>
  </si>
  <si>
    <t>Factores IFNE</t>
  </si>
  <si>
    <t>Montos ponderados</t>
  </si>
  <si>
    <t>A la vista</t>
  </si>
  <si>
    <t>&lt; 6 meses</t>
  </si>
  <si>
    <t>≥ 6 meses to &lt; 1 año</t>
  </si>
  <si>
    <t>≥ 1 año</t>
  </si>
  <si>
    <t>Total</t>
  </si>
  <si>
    <t>MAYORISTAS</t>
  </si>
  <si>
    <t>OTROS ACTIVOS</t>
  </si>
  <si>
    <t>Activos aportados como margen inicial en contratos derivados y contribuciones a los fondos de garantía de una entidad de contrapartida central</t>
  </si>
  <si>
    <t>Activos derivados a efectos del IFNE</t>
  </si>
  <si>
    <t>Todos los activos no incluidos en las categorías anteriores</t>
  </si>
  <si>
    <t>Importes pendientes de liquidación por venta de instrumentos financieros, divisas o productos</t>
  </si>
  <si>
    <t xml:space="preserve">Los restantes activos no incluidos en las anteriores categorías. </t>
  </si>
  <si>
    <t>POSICIONES FUERA DE BALANCE</t>
  </si>
  <si>
    <t>ACTIVOS Y PASIVOS INTERDEPENDIENTES</t>
  </si>
  <si>
    <t>Todo activo y pasivo interdependiente</t>
  </si>
  <si>
    <t>Financiamiento estable disponible ponderado</t>
  </si>
  <si>
    <t>Financiamiento estable disponible sin ponderar</t>
  </si>
  <si>
    <t>Financiamiento estable requerido sin ponderar</t>
  </si>
  <si>
    <t>Nota: saldos bandeados al vencimiento residual.</t>
  </si>
  <si>
    <t xml:space="preserve">Nivel de </t>
  </si>
  <si>
    <t>Indicador de Financiamiento Neto Estable</t>
  </si>
  <si>
    <t>Monedas y billetes</t>
  </si>
  <si>
    <t>Facilidades de crédito o de liquidez en las que medie un compromiso contingente para proveer fondos.</t>
  </si>
  <si>
    <t>Cartas de crédito emitidas y cartas de crédito confirmadas</t>
  </si>
  <si>
    <t>Otras contingencias, saldo con depósito previo</t>
  </si>
  <si>
    <t>Otras contingencias, saldo sin depósito previo</t>
  </si>
  <si>
    <t>Otras contingencias crediticias</t>
  </si>
  <si>
    <t>Otras contingencias, tales como avales, garantías de cumplimiento, garantías de participación, y fianzas</t>
  </si>
  <si>
    <t>Código SUGEF</t>
  </si>
  <si>
    <t>Activos originados en operaciones de derivados, si existe acuerdo de neteo bilateral.</t>
  </si>
  <si>
    <t>Pasivos originados en operaciones de derivados, si existe acuerdo de neteo bilateral.</t>
  </si>
  <si>
    <t>Activos originados en operaciones de derivados, si no existe acuerdo de neteo bilateral.</t>
  </si>
  <si>
    <t xml:space="preserve">Si existe acuerdo de neteo bilateral, activos originados en operaciones de derivados netos de los pasivos originados en operaciones con derivados calculados siempre que los activos sean superiores a los pasivos. </t>
  </si>
  <si>
    <t xml:space="preserve">Si existe acuerdo de neteo bilateral, pasivos originados en operaciones de derivados netos de los activos originados en operaciones con derivados calculados siempre que los pasivos sean superiores a los activos. </t>
  </si>
  <si>
    <t>Pasivos originados en operaciones de derivados, si no existe acuerdo de neteo bilateral.</t>
  </si>
  <si>
    <t>Otras contingencias no clasificadas anteriormente</t>
  </si>
  <si>
    <t>Fecha</t>
  </si>
  <si>
    <t>Nivel IFNE</t>
  </si>
  <si>
    <t>Al 31 de marzo de 2024</t>
  </si>
  <si>
    <t>Al 31 de marzo de 2026</t>
  </si>
  <si>
    <t xml:space="preserve">Gradualidad </t>
  </si>
  <si>
    <t>Al 31 de marzo de 2025</t>
  </si>
  <si>
    <t>AL 31 de marzo de 2027</t>
  </si>
  <si>
    <t>PASIVOS</t>
  </si>
  <si>
    <t>clasificación</t>
  </si>
  <si>
    <t>Artículo de la Norma</t>
  </si>
  <si>
    <t>Clasificación</t>
  </si>
  <si>
    <t>10.1</t>
  </si>
  <si>
    <t>10.2</t>
  </si>
  <si>
    <t>10.2.1</t>
  </si>
  <si>
    <t>10.3</t>
  </si>
  <si>
    <t>10.3.1</t>
  </si>
  <si>
    <t>10.3.2</t>
  </si>
  <si>
    <t>11.1</t>
  </si>
  <si>
    <t>11.2</t>
  </si>
  <si>
    <t>11.3</t>
  </si>
  <si>
    <t>11.3.1</t>
  </si>
  <si>
    <t>11.3.4</t>
  </si>
  <si>
    <t>11.3.5</t>
  </si>
  <si>
    <t>11.4</t>
  </si>
  <si>
    <t>11.4.2</t>
  </si>
  <si>
    <t>11.4.3</t>
  </si>
  <si>
    <t>13.a</t>
  </si>
  <si>
    <t>13.b</t>
  </si>
  <si>
    <t>13.c</t>
  </si>
  <si>
    <t>13.d</t>
  </si>
  <si>
    <t xml:space="preserve">Sin plazo definido </t>
  </si>
  <si>
    <t>Factores IFNE (monto ponderado)</t>
  </si>
  <si>
    <t xml:space="preserve">Monto total </t>
  </si>
  <si>
    <t>FED - Financiamiento Estable Disponible</t>
  </si>
  <si>
    <t>Capital base ajustado para IFNE (antes de aplicar deducciones), Anexo I.</t>
  </si>
  <si>
    <t>Otras obligaciones no incluidas en categorías anteriores con vencimiento residual de seis meses hasta menos de un año, incluidas obligaciones procedentes de bancos centrales y entidades financieras.</t>
  </si>
  <si>
    <t xml:space="preserve">Obligaciones con el público minoristas, sin posibilidad de cancelación anticipada. </t>
  </si>
  <si>
    <t>Obligaciones con el público MiPyMe, sin posibilidad de cancelación anticipada.</t>
  </si>
  <si>
    <t xml:space="preserve">Obligaciones con el público minoristas, con posibilidad de cancelación anticipada. </t>
  </si>
  <si>
    <t xml:space="preserve">Obligaciones con el público MiPyMe, con posibilidad de cancelación anticipada. </t>
  </si>
  <si>
    <t>Depositos menos Estables (Obligaciones con el público a la vista y a plazo minoristas y MiPyMe no cubiertos por FGD)</t>
  </si>
  <si>
    <t xml:space="preserve">Obligaciones con el público MiPyMe, sin posibilidad de cancelación anticipada. </t>
  </si>
  <si>
    <t xml:space="preserve">Depositos operativos </t>
  </si>
  <si>
    <t>Obligaciones con el público (depósitos operativos por actividades de compensación, custodia y gestión de tesorería)</t>
  </si>
  <si>
    <t xml:space="preserve">Otras obligaciones mayoristas </t>
  </si>
  <si>
    <t>Obligaciones con el público sin posibilidad de cancelación anticipada</t>
  </si>
  <si>
    <t>Obligaciones con el público con posibilidad de cancelación anticipada</t>
  </si>
  <si>
    <t>Obligaciones con Banco Central de CR sin posibilidad de cancelación anticipada</t>
  </si>
  <si>
    <t xml:space="preserve">Obligaciones con Banco Central de CR con posibilidad de cancelación anticipada </t>
  </si>
  <si>
    <t>Entidades financieras  sin posibilidad de cancelación anticipada</t>
  </si>
  <si>
    <t>Entidades financieras con posibilidad de cancelación anticipada</t>
  </si>
  <si>
    <t>Entidades no financieras sin posibilidad de cancelación anticipada</t>
  </si>
  <si>
    <t>Entidades no financieras con posibilidad de cancelación anticipada</t>
  </si>
  <si>
    <t>Gobierno Central sin posibilidad de cancelación anticipada</t>
  </si>
  <si>
    <t>Gobierno Central con posibilidad de cancelación anticipada</t>
  </si>
  <si>
    <t>Entidades del sector público no pertenecientes al Gobierno Central sin posibilidad de cancelación anticipada</t>
  </si>
  <si>
    <t>Bancos multilaterales de desarrollo sin posibilidad de cancelación anticipada</t>
  </si>
  <si>
    <t>Bancos multilaterales de desarrollo con posibilidad de cancelación anticipada</t>
  </si>
  <si>
    <t>Entidades del sector público no pertenecientes al Gobierno Central con posibilidad de cancelación anticipada</t>
  </si>
  <si>
    <t>10.3.1 i)</t>
  </si>
  <si>
    <t>10.4</t>
  </si>
  <si>
    <t xml:space="preserve">10.4.1 </t>
  </si>
  <si>
    <t>Pasivos derivados a efectos del IFNE</t>
  </si>
  <si>
    <t>Todas las demás obligaciones no incluidas en las categorías anteriores</t>
  </si>
  <si>
    <t xml:space="preserve">10.4.2 </t>
  </si>
  <si>
    <t xml:space="preserve">Importes pendientes de pago por compra de instrumentos financieros, divisas o productos básicos que se prevén liquidar dentro del ciclo de liquidación estándar </t>
  </si>
  <si>
    <t xml:space="preserve">Importes pendientes de pago por compra de instrumentos financieros, divisas o productos básicos que no hayan podido liquidarse aun, pero se esperan liquidar.              </t>
  </si>
  <si>
    <t>10.4.2 i)</t>
  </si>
  <si>
    <t>FER- Financiamiento Estable Requerido</t>
  </si>
  <si>
    <t>ACTIVOS LÍQUIDOS DE ALTA CALIDAD</t>
  </si>
  <si>
    <t>Depósitos en el BCCR (reservas obligatorias y excedentarias)</t>
  </si>
  <si>
    <t>Activos de Nivel 1 excluidas monedas, billetes y depósitos en el BCCR.</t>
  </si>
  <si>
    <t xml:space="preserve">Activos de Nivel 2A </t>
  </si>
  <si>
    <t xml:space="preserve">Activos de Nivel 2B  </t>
  </si>
  <si>
    <t>DEPÓSITOS MANTENIDOS EN OTRAS ENTIDADES FINANCIERAS PARA FINES OPERATIVOS</t>
  </si>
  <si>
    <t>CARTERA DE CRÉDITOS E INVERSIONES EN INSTRUMENTOS FINANCIEROS</t>
  </si>
  <si>
    <t>Activos garantizados con activos de Nivel 1</t>
  </si>
  <si>
    <t>Cartera de crédito a entidades financieras garantizados con activos de Nivel 1.</t>
  </si>
  <si>
    <t xml:space="preserve">Inversiones en operaciones del tipo pacto de recompra garantizadas con activos de Nivel 1. </t>
  </si>
  <si>
    <t>Operaciones diferidas de liquidez con contraparte distinta a BCCR garantizadas con activos de alta calidad de Nivel 1.</t>
  </si>
  <si>
    <t xml:space="preserve">Activos no incluidos en las categorías anteriores  </t>
  </si>
  <si>
    <t xml:space="preserve">Cartera de crédito con más de 90 días de atraso </t>
  </si>
  <si>
    <t xml:space="preserve">Créditos a entidades financieras       </t>
  </si>
  <si>
    <t>Inversiones en operaciones del tipo pacto de recompra garantizados con activos de Nivel 1 con vencimiento residual igual o superior a un año.</t>
  </si>
  <si>
    <t xml:space="preserve">11.3.3 </t>
  </si>
  <si>
    <t>11.3.3.i)</t>
  </si>
  <si>
    <t>11.3.3.ii)</t>
  </si>
  <si>
    <t>Activos garantizados con activos distintos de Nivel 1 o no garantizados.</t>
  </si>
  <si>
    <t xml:space="preserve">Cartera de crédito otorgada a entidades financieras  </t>
  </si>
  <si>
    <t xml:space="preserve">Inversiones en operaciones del tipo pacto de recompra   </t>
  </si>
  <si>
    <t xml:space="preserve">Operaciones diferidas de liquidez  </t>
  </si>
  <si>
    <t>Activos no incluidos en las categorías anteriores</t>
  </si>
  <si>
    <t xml:space="preserve">Préstamos con más de 90 días de atraso     </t>
  </si>
  <si>
    <t xml:space="preserve">Créditos a entidades financieras </t>
  </si>
  <si>
    <t xml:space="preserve">Cartera de crédito </t>
  </si>
  <si>
    <t>Bancos Centrales</t>
  </si>
  <si>
    <t>Restantes activos distintos de activos líquidos de alta calidad no incluidos en las categorías anteriores</t>
  </si>
  <si>
    <t xml:space="preserve">Cartera de crédito a entidades no financieras </t>
  </si>
  <si>
    <t xml:space="preserve">Cartera de crédito a clientes minoristas </t>
  </si>
  <si>
    <t>Cartera de crédito a MiPyME</t>
  </si>
  <si>
    <t xml:space="preserve">Cartera de crédito a gobierno central </t>
  </si>
  <si>
    <t xml:space="preserve">Cartera de crédito a bancos centrales </t>
  </si>
  <si>
    <t>Cartera de crédito a entidades del sector público no pertenecientes al gobierno central.</t>
  </si>
  <si>
    <t>Otra cartera de crédito con hasta 90 días de atraso (excluidas carteras de crédito a entidades financieras)</t>
  </si>
  <si>
    <t xml:space="preserve">Cartera comprometida </t>
  </si>
  <si>
    <t xml:space="preserve">Cartera de Crédito cuyo uso final sea vivienda habitacional </t>
  </si>
  <si>
    <t>Cartera de crédito con hasta 90 días de atraso, excluida la cartera de crédito a entidades financieras.</t>
  </si>
  <si>
    <t xml:space="preserve">Cartera de crédito comprometida  </t>
  </si>
  <si>
    <t>Inversiones en instrumentos financieros no clasificados previamente.</t>
  </si>
  <si>
    <t>Inversiones en instrumentos financieros que no se admiten como activos líquidos de alta calidad</t>
  </si>
  <si>
    <t>Inversiones en instrumentos financieros comprometido que no se admiten como activos líquidos de alta calidad</t>
  </si>
  <si>
    <t xml:space="preserve">Instrumento que califique como activo líquido de alta calidad comprometido </t>
  </si>
  <si>
    <t>11.4.1.</t>
  </si>
  <si>
    <t xml:space="preserve">Efectivo, inversiones en instrumentos financieros y otros activos </t>
  </si>
  <si>
    <t xml:space="preserve">OPERACIONES DEL TIPO PACTO DE RECOMPRA </t>
  </si>
  <si>
    <t xml:space="preserve">Operaciones del tipo pacto de recompra </t>
  </si>
  <si>
    <t>Cartas de crédito emitidas y cartas de crédito confirmadas, con depósito previo</t>
  </si>
  <si>
    <t>Cartas de crédito emitidas y cartas de crédito confirmadas, sin depósito previo</t>
  </si>
  <si>
    <t>Obligaciones no contractuales</t>
  </si>
  <si>
    <t>Recompra de deuda emitida por la propia entidad financiera o de conductos especiales de financiamiento, vehículos de inversión en valores u otras facilidades similares de financiamiento</t>
  </si>
  <si>
    <t>Productos estructurados de fácil negociabilidad, tales como bonos a interés variable y bonos a la vista a interés variable</t>
  </si>
  <si>
    <t>Fondos administrados que se comercializan con el objetivo de mantener un valor estable</t>
  </si>
  <si>
    <t>Otros instrumentos de capital, Anexo II.</t>
  </si>
  <si>
    <t>IFNE - Indicador de Financiamiento Neto Estable</t>
  </si>
  <si>
    <t>CAPITAL</t>
  </si>
  <si>
    <t>Otros instrumentos de deuda subordinada y convertible en acciones que no cumplen con los criterios de admisibilidad para el cálculo del Capital base con vencimiento residual igual o superior a un año.</t>
  </si>
  <si>
    <t>Todos los demás instrumentos de deuda subordinada y convertible en acciones que no cumplen con los criterios de admisibilidad.</t>
  </si>
  <si>
    <t>DEPÓSITOS MINORISTAS MIPYME</t>
  </si>
  <si>
    <t>Depósitos Estables (Obligaciones con el público a la vista y a plazo, cubiertos FGD)</t>
  </si>
  <si>
    <t>Otras obligaciones no incluidas en las categorías anteriores, sin posibilidad de cancelación anticipada</t>
  </si>
  <si>
    <t>Otras obligaciones no incluidas en las categorías anteriores, con posibilidad de cancelación anticipada</t>
  </si>
  <si>
    <t>OTROS PASIVOS</t>
  </si>
  <si>
    <t>Depósitos mantenidos en otras entidades financieras con fines operativos</t>
  </si>
  <si>
    <t>Otros activos</t>
  </si>
  <si>
    <t>10.1.2 i)</t>
  </si>
  <si>
    <t>10.1.2 ii)</t>
  </si>
  <si>
    <t>10.1.2 iii)</t>
  </si>
  <si>
    <t>10.2.1 i), ii)</t>
  </si>
  <si>
    <t>10.2.2</t>
  </si>
  <si>
    <t>10.2.2 i), ii)</t>
  </si>
  <si>
    <t>10.3.2 i), ii), iii)</t>
  </si>
  <si>
    <t>10.3.2 iv), v)</t>
  </si>
  <si>
    <t>10.4.1 i)</t>
  </si>
  <si>
    <t>10.4.2 ii)</t>
  </si>
  <si>
    <t>11.1 i)</t>
  </si>
  <si>
    <t>11.1 ii)</t>
  </si>
  <si>
    <t>11.1 iii)</t>
  </si>
  <si>
    <t>11.1 iv)</t>
  </si>
  <si>
    <t>11.1  v)</t>
  </si>
  <si>
    <t xml:space="preserve">11.2 i) </t>
  </si>
  <si>
    <t>11.3.1 i), ii)</t>
  </si>
  <si>
    <t>11.3.1.i)</t>
  </si>
  <si>
    <t>11.3.1 iii)</t>
  </si>
  <si>
    <t>11.3.2 i), ii)</t>
  </si>
  <si>
    <t>11.3.2 iii)</t>
  </si>
  <si>
    <t>11.3.4 i), ii)</t>
  </si>
  <si>
    <t>11.3.4 iii), iv)</t>
  </si>
  <si>
    <t>11.3.5 i), ii)</t>
  </si>
  <si>
    <t>11.3.5 iii), iv)</t>
  </si>
  <si>
    <t>11.3.5 v), vi), vii)</t>
  </si>
  <si>
    <t>11.4.1 i)</t>
  </si>
  <si>
    <t>11.4.2 i)</t>
  </si>
  <si>
    <t>11.4.3 i)</t>
  </si>
  <si>
    <t>11.4.3 ii)</t>
  </si>
  <si>
    <t>13.b i)</t>
  </si>
  <si>
    <t>13.b ii)</t>
  </si>
  <si>
    <t>13.c i)</t>
  </si>
  <si>
    <t>13.c ii)</t>
  </si>
  <si>
    <t>13.c iii)</t>
  </si>
  <si>
    <t>13.d i)</t>
  </si>
  <si>
    <t>13.d ii)</t>
  </si>
  <si>
    <t>13.d iii)</t>
  </si>
  <si>
    <t>13.d iv)</t>
  </si>
  <si>
    <t>11.3.2</t>
  </si>
  <si>
    <t>11.3.3 ii)</t>
  </si>
  <si>
    <t>11.3.3ii)</t>
  </si>
  <si>
    <t>11.3.3 iii)</t>
  </si>
  <si>
    <t>11.3.3 iv), v)</t>
  </si>
  <si>
    <t>14 a), b), c),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</si>
</sst>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  <numFmt numFmtId="167" formatCode="_-* #,##0.0_-;\-* #,##0.0_-;_-* &quot;-&quot;??_-;_-@_-"/>
    <numFmt numFmtId="168" formatCode="_-* #,##0.0000_-;\-* #,##0.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Verdana"/>
      <family val="2"/>
    </font>
    <font>
      <sz val="11"/>
      <color indexed="8"/>
      <name val="Verdana"/>
      <family val="2"/>
    </font>
    <font>
      <b/>
      <sz val="22"/>
      <name val="Verdana"/>
      <family val="2"/>
    </font>
    <font>
      <sz val="11"/>
      <name val="Calibri"/>
      <family val="2"/>
      <scheme val="minor"/>
    </font>
    <font>
      <b/>
      <sz val="12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6"/>
      <color indexed="8"/>
      <name val="Verdana"/>
      <family val="2"/>
    </font>
    <font>
      <b/>
      <sz val="11"/>
      <color indexed="8"/>
      <name val="Verdana"/>
      <family val="2"/>
    </font>
    <font>
      <b/>
      <sz val="22"/>
      <color indexed="8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Verdana"/>
      <family val="2"/>
    </font>
    <font>
      <b/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0" tint="-0.249977111117893"/>
      <name val="Verdana"/>
      <family val="2"/>
    </font>
    <font>
      <sz val="11"/>
      <color theme="0" tint="-0.249977111117893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26"/>
      <color theme="1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72">
    <xf numFmtId="0" fontId="0" fillId="0" borderId="0" xfId="0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6" fillId="3" borderId="0" xfId="0" applyFont="1" applyFill="1" applyAlignment="1">
      <alignment horizontal="left" vertical="center" wrapText="1" indent="3"/>
    </xf>
    <xf numFmtId="0" fontId="7" fillId="3" borderId="0" xfId="4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 indent="3"/>
    </xf>
    <xf numFmtId="0" fontId="4" fillId="3" borderId="0" xfId="3" applyFont="1" applyFill="1" applyAlignment="1">
      <alignment vertical="center"/>
    </xf>
    <xf numFmtId="165" fontId="10" fillId="4" borderId="4" xfId="1" applyNumberFormat="1" applyFont="1" applyFill="1" applyBorder="1" applyAlignment="1">
      <alignment vertical="center"/>
    </xf>
    <xf numFmtId="0" fontId="4" fillId="0" borderId="0" xfId="3" applyFont="1" applyAlignment="1">
      <alignment horizontal="center" vertical="center"/>
    </xf>
    <xf numFmtId="164" fontId="4" fillId="0" borderId="0" xfId="3" applyNumberFormat="1" applyFont="1" applyAlignment="1">
      <alignment vertical="center"/>
    </xf>
    <xf numFmtId="164" fontId="11" fillId="0" borderId="0" xfId="3" applyNumberFormat="1" applyFont="1" applyAlignment="1">
      <alignment vertical="center"/>
    </xf>
    <xf numFmtId="166" fontId="11" fillId="0" borderId="0" xfId="3" applyNumberFormat="1" applyFont="1" applyAlignment="1">
      <alignment vertical="center"/>
    </xf>
    <xf numFmtId="9" fontId="4" fillId="0" borderId="0" xfId="2" applyFont="1" applyAlignment="1">
      <alignment vertical="center"/>
    </xf>
    <xf numFmtId="165" fontId="10" fillId="4" borderId="6" xfId="1" applyNumberFormat="1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18" xfId="4" applyFont="1" applyFill="1" applyBorder="1" applyAlignment="1">
      <alignment horizontal="center" vertical="center" wrapText="1"/>
    </xf>
    <xf numFmtId="0" fontId="13" fillId="0" borderId="4" xfId="0" applyFont="1" applyBorder="1"/>
    <xf numFmtId="0" fontId="15" fillId="0" borderId="2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9" fontId="13" fillId="0" borderId="4" xfId="2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4" fillId="3" borderId="0" xfId="3" applyFont="1" applyFill="1" applyAlignment="1">
      <alignment horizontal="center" vertical="center"/>
    </xf>
    <xf numFmtId="10" fontId="8" fillId="3" borderId="4" xfId="2" applyNumberFormat="1" applyFont="1" applyFill="1" applyBorder="1" applyAlignment="1">
      <alignment horizontal="right" vertical="center"/>
    </xf>
    <xf numFmtId="9" fontId="8" fillId="0" borderId="4" xfId="2" applyFont="1" applyFill="1" applyBorder="1" applyAlignment="1">
      <alignment horizontal="right" vertical="center"/>
    </xf>
    <xf numFmtId="0" fontId="3" fillId="0" borderId="32" xfId="3" applyFont="1" applyBorder="1" applyAlignment="1">
      <alignment horizontal="left" vertical="center" wrapText="1" indent="1"/>
    </xf>
    <xf numFmtId="165" fontId="10" fillId="4" borderId="32" xfId="1" applyNumberFormat="1" applyFont="1" applyFill="1" applyBorder="1" applyAlignment="1">
      <alignment vertical="center"/>
    </xf>
    <xf numFmtId="9" fontId="8" fillId="0" borderId="32" xfId="2" applyFont="1" applyFill="1" applyBorder="1" applyAlignment="1">
      <alignment horizontal="right" vertical="center"/>
    </xf>
    <xf numFmtId="165" fontId="10" fillId="4" borderId="33" xfId="1" applyNumberFormat="1" applyFont="1" applyFill="1" applyBorder="1" applyAlignment="1">
      <alignment vertical="center"/>
    </xf>
    <xf numFmtId="0" fontId="8" fillId="6" borderId="17" xfId="3" applyFont="1" applyFill="1" applyBorder="1" applyAlignment="1">
      <alignment horizontal="left" vertical="center" wrapText="1"/>
    </xf>
    <xf numFmtId="164" fontId="8" fillId="3" borderId="34" xfId="3" applyNumberFormat="1" applyFont="1" applyFill="1" applyBorder="1" applyAlignment="1">
      <alignment horizontal="right" vertical="center"/>
    </xf>
    <xf numFmtId="165" fontId="10" fillId="4" borderId="35" xfId="1" applyNumberFormat="1" applyFont="1" applyFill="1" applyBorder="1" applyAlignment="1">
      <alignment vertical="center"/>
    </xf>
    <xf numFmtId="165" fontId="10" fillId="4" borderId="30" xfId="1" applyNumberFormat="1" applyFont="1" applyFill="1" applyBorder="1" applyAlignment="1">
      <alignment vertical="center"/>
    </xf>
    <xf numFmtId="9" fontId="8" fillId="0" borderId="30" xfId="2" applyFont="1" applyFill="1" applyBorder="1" applyAlignment="1">
      <alignment horizontal="right" vertical="center"/>
    </xf>
    <xf numFmtId="165" fontId="10" fillId="4" borderId="31" xfId="1" applyNumberFormat="1" applyFont="1" applyFill="1" applyBorder="1" applyAlignment="1">
      <alignment vertical="center"/>
    </xf>
    <xf numFmtId="165" fontId="10" fillId="4" borderId="34" xfId="1" applyNumberFormat="1" applyFont="1" applyFill="1" applyBorder="1" applyAlignment="1">
      <alignment vertical="center"/>
    </xf>
    <xf numFmtId="165" fontId="10" fillId="4" borderId="36" xfId="1" applyNumberFormat="1" applyFont="1" applyFill="1" applyBorder="1" applyAlignment="1">
      <alignment vertical="center"/>
    </xf>
    <xf numFmtId="165" fontId="10" fillId="4" borderId="41" xfId="1" applyNumberFormat="1" applyFont="1" applyFill="1" applyBorder="1" applyAlignment="1">
      <alignment vertical="center"/>
    </xf>
    <xf numFmtId="10" fontId="8" fillId="3" borderId="32" xfId="2" applyNumberFormat="1" applyFont="1" applyFill="1" applyBorder="1" applyAlignment="1">
      <alignment horizontal="right" vertical="center"/>
    </xf>
    <xf numFmtId="165" fontId="8" fillId="3" borderId="32" xfId="1" applyNumberFormat="1" applyFont="1" applyFill="1" applyBorder="1" applyAlignment="1">
      <alignment horizontal="right" vertical="center"/>
    </xf>
    <xf numFmtId="0" fontId="8" fillId="6" borderId="17" xfId="3" applyFont="1" applyFill="1" applyBorder="1" applyAlignment="1">
      <alignment vertical="center" wrapText="1"/>
    </xf>
    <xf numFmtId="164" fontId="8" fillId="0" borderId="39" xfId="3" applyNumberFormat="1" applyFont="1" applyFill="1" applyBorder="1" applyAlignment="1">
      <alignment horizontal="right"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left" vertical="center" wrapText="1"/>
    </xf>
    <xf numFmtId="0" fontId="3" fillId="0" borderId="4" xfId="3" applyFont="1" applyBorder="1" applyAlignment="1">
      <alignment vertical="center" wrapText="1"/>
    </xf>
    <xf numFmtId="0" fontId="3" fillId="0" borderId="32" xfId="3" applyFont="1" applyBorder="1" applyAlignment="1">
      <alignment vertical="center" wrapText="1"/>
    </xf>
    <xf numFmtId="0" fontId="3" fillId="0" borderId="30" xfId="3" applyFont="1" applyBorder="1" applyAlignment="1">
      <alignment vertical="center" wrapText="1"/>
    </xf>
    <xf numFmtId="164" fontId="8" fillId="0" borderId="34" xfId="3" applyNumberFormat="1" applyFont="1" applyFill="1" applyBorder="1" applyAlignment="1">
      <alignment horizontal="right" vertical="center"/>
    </xf>
    <xf numFmtId="43" fontId="3" fillId="0" borderId="34" xfId="1" applyFont="1" applyFill="1" applyBorder="1" applyAlignment="1">
      <alignment horizontal="center" vertical="center"/>
    </xf>
    <xf numFmtId="43" fontId="8" fillId="0" borderId="34" xfId="1" applyFont="1" applyFill="1" applyBorder="1" applyAlignment="1">
      <alignment horizontal="right" vertical="center"/>
    </xf>
    <xf numFmtId="43" fontId="3" fillId="0" borderId="32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43" fontId="8" fillId="0" borderId="4" xfId="1" applyFont="1" applyFill="1" applyBorder="1" applyAlignment="1">
      <alignment horizontal="right" vertical="center"/>
    </xf>
    <xf numFmtId="43" fontId="3" fillId="0" borderId="30" xfId="1" applyFont="1" applyFill="1" applyBorder="1" applyAlignment="1">
      <alignment horizontal="center" vertical="center"/>
    </xf>
    <xf numFmtId="43" fontId="4" fillId="3" borderId="32" xfId="1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center" vertical="center"/>
    </xf>
    <xf numFmtId="43" fontId="4" fillId="3" borderId="30" xfId="1" applyFont="1" applyFill="1" applyBorder="1" applyAlignment="1">
      <alignment horizontal="center" vertical="center"/>
    </xf>
    <xf numFmtId="10" fontId="8" fillId="0" borderId="34" xfId="2" applyNumberFormat="1" applyFont="1" applyFill="1" applyBorder="1" applyAlignment="1">
      <alignment horizontal="right" vertical="center"/>
    </xf>
    <xf numFmtId="0" fontId="3" fillId="0" borderId="8" xfId="3" applyFont="1" applyBorder="1" applyAlignment="1">
      <alignment vertical="center" wrapText="1"/>
    </xf>
    <xf numFmtId="43" fontId="3" fillId="0" borderId="8" xfId="1" applyFont="1" applyFill="1" applyBorder="1" applyAlignment="1">
      <alignment horizontal="center" vertical="center"/>
    </xf>
    <xf numFmtId="165" fontId="10" fillId="4" borderId="8" xfId="1" applyNumberFormat="1" applyFont="1" applyFill="1" applyBorder="1" applyAlignment="1">
      <alignment vertical="center"/>
    </xf>
    <xf numFmtId="43" fontId="4" fillId="3" borderId="8" xfId="1" applyFont="1" applyFill="1" applyBorder="1" applyAlignment="1">
      <alignment horizontal="center" vertical="center"/>
    </xf>
    <xf numFmtId="165" fontId="10" fillId="4" borderId="9" xfId="1" applyNumberFormat="1" applyFont="1" applyFill="1" applyBorder="1" applyAlignment="1">
      <alignment vertical="center"/>
    </xf>
    <xf numFmtId="0" fontId="8" fillId="6" borderId="39" xfId="0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9" fontId="8" fillId="0" borderId="39" xfId="2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164" fontId="11" fillId="0" borderId="0" xfId="3" applyNumberFormat="1" applyFont="1" applyFill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9" fontId="4" fillId="7" borderId="30" xfId="2" applyFont="1" applyFill="1" applyBorder="1" applyAlignment="1">
      <alignment vertical="center"/>
    </xf>
    <xf numFmtId="9" fontId="4" fillId="7" borderId="39" xfId="2" applyFont="1" applyFill="1" applyBorder="1" applyAlignment="1">
      <alignment horizontal="center" vertical="center"/>
    </xf>
    <xf numFmtId="9" fontId="4" fillId="7" borderId="34" xfId="2" applyFont="1" applyFill="1" applyBorder="1" applyAlignment="1">
      <alignment horizontal="center" vertical="center"/>
    </xf>
    <xf numFmtId="9" fontId="4" fillId="7" borderId="34" xfId="2" applyFont="1" applyFill="1" applyBorder="1" applyAlignment="1">
      <alignment vertical="center"/>
    </xf>
    <xf numFmtId="0" fontId="9" fillId="7" borderId="39" xfId="3" quotePrefix="1" applyFont="1" applyFill="1" applyBorder="1" applyAlignment="1">
      <alignment horizontal="center" vertical="center" wrapText="1"/>
    </xf>
    <xf numFmtId="164" fontId="8" fillId="7" borderId="34" xfId="3" applyNumberFormat="1" applyFont="1" applyFill="1" applyBorder="1" applyAlignment="1">
      <alignment horizontal="right" vertical="center"/>
    </xf>
    <xf numFmtId="164" fontId="8" fillId="7" borderId="18" xfId="3" applyNumberFormat="1" applyFont="1" applyFill="1" applyBorder="1" applyAlignment="1">
      <alignment horizontal="right" vertical="center"/>
    </xf>
    <xf numFmtId="43" fontId="8" fillId="7" borderId="34" xfId="1" applyFont="1" applyFill="1" applyBorder="1" applyAlignment="1">
      <alignment horizontal="right" vertical="center"/>
    </xf>
    <xf numFmtId="43" fontId="8" fillId="7" borderId="4" xfId="1" applyFont="1" applyFill="1" applyBorder="1" applyAlignment="1">
      <alignment horizontal="right" vertical="center"/>
    </xf>
    <xf numFmtId="43" fontId="8" fillId="7" borderId="8" xfId="1" applyFont="1" applyFill="1" applyBorder="1" applyAlignment="1">
      <alignment horizontal="right" vertical="center"/>
    </xf>
    <xf numFmtId="9" fontId="4" fillId="7" borderId="32" xfId="2" applyFont="1" applyFill="1" applyBorder="1" applyAlignment="1">
      <alignment horizontal="center" vertical="center"/>
    </xf>
    <xf numFmtId="165" fontId="3" fillId="7" borderId="32" xfId="1" applyNumberFormat="1" applyFont="1" applyFill="1" applyBorder="1" applyAlignment="1">
      <alignment horizontal="center" vertical="center"/>
    </xf>
    <xf numFmtId="165" fontId="3" fillId="0" borderId="32" xfId="1" applyNumberFormat="1" applyFont="1" applyFill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right" vertical="center"/>
    </xf>
    <xf numFmtId="43" fontId="3" fillId="0" borderId="37" xfId="1" applyFont="1" applyFill="1" applyBorder="1" applyAlignment="1">
      <alignment horizontal="center" vertical="center"/>
    </xf>
    <xf numFmtId="165" fontId="10" fillId="4" borderId="55" xfId="1" applyNumberFormat="1" applyFont="1" applyFill="1" applyBorder="1" applyAlignment="1">
      <alignment vertical="center"/>
    </xf>
    <xf numFmtId="0" fontId="3" fillId="0" borderId="10" xfId="3" applyFont="1" applyBorder="1" applyAlignment="1">
      <alignment vertical="center" wrapText="1"/>
    </xf>
    <xf numFmtId="165" fontId="10" fillId="4" borderId="11" xfId="1" applyNumberFormat="1" applyFont="1" applyFill="1" applyBorder="1" applyAlignment="1">
      <alignment vertical="center"/>
    </xf>
    <xf numFmtId="165" fontId="3" fillId="7" borderId="11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10" fillId="4" borderId="12" xfId="1" applyNumberFormat="1" applyFont="1" applyFill="1" applyBorder="1" applyAlignment="1">
      <alignment vertical="center"/>
    </xf>
    <xf numFmtId="0" fontId="3" fillId="0" borderId="56" xfId="3" applyFont="1" applyBorder="1" applyAlignment="1">
      <alignment vertical="center" wrapText="1"/>
    </xf>
    <xf numFmtId="0" fontId="3" fillId="0" borderId="16" xfId="3" applyFont="1" applyBorder="1" applyAlignment="1">
      <alignment vertical="center" wrapText="1"/>
    </xf>
    <xf numFmtId="164" fontId="17" fillId="7" borderId="8" xfId="3" applyNumberFormat="1" applyFont="1" applyFill="1" applyBorder="1" applyAlignment="1">
      <alignment horizontal="right" vertical="center"/>
    </xf>
    <xf numFmtId="165" fontId="8" fillId="0" borderId="8" xfId="1" applyNumberFormat="1" applyFont="1" applyFill="1" applyBorder="1" applyAlignment="1">
      <alignment horizontal="right" vertical="center"/>
    </xf>
    <xf numFmtId="165" fontId="17" fillId="7" borderId="8" xfId="1" applyNumberFormat="1" applyFont="1" applyFill="1" applyBorder="1" applyAlignment="1">
      <alignment horizontal="right" vertical="center"/>
    </xf>
    <xf numFmtId="165" fontId="18" fillId="7" borderId="8" xfId="1" applyNumberFormat="1" applyFont="1" applyFill="1" applyBorder="1" applyAlignment="1">
      <alignment horizontal="center" vertical="center"/>
    </xf>
    <xf numFmtId="164" fontId="8" fillId="7" borderId="30" xfId="3" applyNumberFormat="1" applyFont="1" applyFill="1" applyBorder="1" applyAlignment="1">
      <alignment horizontal="right" vertical="center"/>
    </xf>
    <xf numFmtId="9" fontId="4" fillId="7" borderId="17" xfId="2" applyFont="1" applyFill="1" applyBorder="1" applyAlignment="1">
      <alignment horizontal="center" vertical="center"/>
    </xf>
    <xf numFmtId="9" fontId="4" fillId="7" borderId="16" xfId="2" applyFont="1" applyFill="1" applyBorder="1" applyAlignment="1">
      <alignment horizontal="center" vertical="center"/>
    </xf>
    <xf numFmtId="164" fontId="14" fillId="7" borderId="34" xfId="3" applyNumberFormat="1" applyFont="1" applyFill="1" applyBorder="1" applyAlignment="1">
      <alignment horizontal="right" vertical="center"/>
    </xf>
    <xf numFmtId="9" fontId="4" fillId="7" borderId="4" xfId="2" applyFont="1" applyFill="1" applyBorder="1" applyAlignment="1">
      <alignment horizontal="center" vertical="center"/>
    </xf>
    <xf numFmtId="9" fontId="8" fillId="7" borderId="34" xfId="2" applyFont="1" applyFill="1" applyBorder="1" applyAlignment="1">
      <alignment horizontal="right" vertical="center"/>
    </xf>
    <xf numFmtId="9" fontId="8" fillId="7" borderId="4" xfId="2" applyFont="1" applyFill="1" applyBorder="1" applyAlignment="1">
      <alignment horizontal="right" vertical="center"/>
    </xf>
    <xf numFmtId="9" fontId="8" fillId="7" borderId="30" xfId="2" applyFont="1" applyFill="1" applyBorder="1" applyAlignment="1">
      <alignment horizontal="right" vertical="center"/>
    </xf>
    <xf numFmtId="43" fontId="4" fillId="7" borderId="32" xfId="1" applyFont="1" applyFill="1" applyBorder="1" applyAlignment="1">
      <alignment horizontal="center" vertical="center"/>
    </xf>
    <xf numFmtId="43" fontId="4" fillId="7" borderId="4" xfId="1" applyFont="1" applyFill="1" applyBorder="1" applyAlignment="1">
      <alignment horizontal="center" vertical="center"/>
    </xf>
    <xf numFmtId="10" fontId="8" fillId="7" borderId="4" xfId="2" applyNumberFormat="1" applyFont="1" applyFill="1" applyBorder="1" applyAlignment="1">
      <alignment horizontal="right" vertical="center"/>
    </xf>
    <xf numFmtId="9" fontId="11" fillId="3" borderId="32" xfId="2" applyFont="1" applyFill="1" applyBorder="1" applyAlignment="1">
      <alignment horizontal="center" vertical="center"/>
    </xf>
    <xf numFmtId="9" fontId="11" fillId="3" borderId="34" xfId="2" applyFont="1" applyFill="1" applyBorder="1" applyAlignment="1">
      <alignment horizontal="center" vertical="center"/>
    </xf>
    <xf numFmtId="9" fontId="11" fillId="3" borderId="30" xfId="2" applyFont="1" applyFill="1" applyBorder="1" applyAlignment="1">
      <alignment horizontal="center" vertical="center"/>
    </xf>
    <xf numFmtId="9" fontId="11" fillId="3" borderId="8" xfId="2" applyFont="1" applyFill="1" applyBorder="1" applyAlignment="1">
      <alignment horizontal="center" vertical="center"/>
    </xf>
    <xf numFmtId="165" fontId="8" fillId="0" borderId="34" xfId="1" applyNumberFormat="1" applyFont="1" applyFill="1" applyBorder="1" applyAlignment="1">
      <alignment horizontal="right" vertical="center"/>
    </xf>
    <xf numFmtId="165" fontId="8" fillId="0" borderId="34" xfId="1" applyNumberFormat="1" applyFont="1" applyFill="1" applyBorder="1" applyAlignment="1">
      <alignment horizontal="center" vertical="center"/>
    </xf>
    <xf numFmtId="9" fontId="8" fillId="7" borderId="11" xfId="2" applyFont="1" applyFill="1" applyBorder="1" applyAlignment="1">
      <alignment horizontal="right" vertical="center"/>
    </xf>
    <xf numFmtId="10" fontId="8" fillId="7" borderId="11" xfId="2" applyNumberFormat="1" applyFont="1" applyFill="1" applyBorder="1" applyAlignment="1">
      <alignment horizontal="right" vertical="center"/>
    </xf>
    <xf numFmtId="10" fontId="8" fillId="0" borderId="11" xfId="2" applyNumberFormat="1" applyFont="1" applyFill="1" applyBorder="1" applyAlignment="1">
      <alignment horizontal="right" vertical="center"/>
    </xf>
    <xf numFmtId="9" fontId="8" fillId="7" borderId="32" xfId="2" applyFont="1" applyFill="1" applyBorder="1" applyAlignment="1">
      <alignment horizontal="right" vertical="center"/>
    </xf>
    <xf numFmtId="10" fontId="8" fillId="0" borderId="32" xfId="2" applyNumberFormat="1" applyFont="1" applyFill="1" applyBorder="1" applyAlignment="1">
      <alignment horizontal="right" vertical="center"/>
    </xf>
    <xf numFmtId="10" fontId="8" fillId="7" borderId="32" xfId="2" applyNumberFormat="1" applyFont="1" applyFill="1" applyBorder="1" applyAlignment="1">
      <alignment horizontal="right" vertical="center"/>
    </xf>
    <xf numFmtId="10" fontId="8" fillId="0" borderId="8" xfId="2" applyNumberFormat="1" applyFont="1" applyFill="1" applyBorder="1" applyAlignment="1">
      <alignment horizontal="right" vertical="center"/>
    </xf>
    <xf numFmtId="0" fontId="9" fillId="7" borderId="49" xfId="3" quotePrefix="1" applyFont="1" applyFill="1" applyBorder="1" applyAlignment="1">
      <alignment horizontal="center" vertical="center" wrapText="1"/>
    </xf>
    <xf numFmtId="9" fontId="3" fillId="7" borderId="47" xfId="2" applyFont="1" applyFill="1" applyBorder="1" applyAlignment="1">
      <alignment horizontal="center" vertical="center"/>
    </xf>
    <xf numFmtId="9" fontId="3" fillId="7" borderId="18" xfId="2" applyFont="1" applyFill="1" applyBorder="1" applyAlignment="1">
      <alignment horizontal="center" vertical="center"/>
    </xf>
    <xf numFmtId="9" fontId="3" fillId="7" borderId="49" xfId="2" applyFont="1" applyFill="1" applyBorder="1" applyAlignment="1">
      <alignment horizontal="center" vertical="center"/>
    </xf>
    <xf numFmtId="9" fontId="3" fillId="7" borderId="29" xfId="2" applyFont="1" applyFill="1" applyBorder="1" applyAlignment="1">
      <alignment horizontal="center" vertical="center"/>
    </xf>
    <xf numFmtId="43" fontId="8" fillId="7" borderId="18" xfId="1" applyFont="1" applyFill="1" applyBorder="1" applyAlignment="1">
      <alignment horizontal="right" vertical="center"/>
    </xf>
    <xf numFmtId="43" fontId="8" fillId="7" borderId="47" xfId="1" applyFont="1" applyFill="1" applyBorder="1" applyAlignment="1">
      <alignment horizontal="right" vertical="center"/>
    </xf>
    <xf numFmtId="43" fontId="8" fillId="7" borderId="29" xfId="1" applyFont="1" applyFill="1" applyBorder="1" applyAlignment="1">
      <alignment horizontal="right" vertical="center"/>
    </xf>
    <xf numFmtId="43" fontId="8" fillId="7" borderId="43" xfId="1" applyFont="1" applyFill="1" applyBorder="1" applyAlignment="1">
      <alignment horizontal="right" vertical="center"/>
    </xf>
    <xf numFmtId="43" fontId="8" fillId="7" borderId="42" xfId="1" applyFont="1" applyFill="1" applyBorder="1" applyAlignment="1">
      <alignment horizontal="right" vertical="center"/>
    </xf>
    <xf numFmtId="9" fontId="8" fillId="7" borderId="48" xfId="2" applyFont="1" applyFill="1" applyBorder="1" applyAlignment="1">
      <alignment horizontal="right" vertical="center"/>
    </xf>
    <xf numFmtId="0" fontId="9" fillId="2" borderId="13" xfId="3" quotePrefix="1" applyFont="1" applyFill="1" applyBorder="1" applyAlignment="1">
      <alignment horizontal="center" vertical="center" wrapText="1"/>
    </xf>
    <xf numFmtId="165" fontId="10" fillId="4" borderId="15" xfId="1" applyNumberFormat="1" applyFont="1" applyFill="1" applyBorder="1" applyAlignment="1">
      <alignment vertical="center"/>
    </xf>
    <xf numFmtId="165" fontId="10" fillId="4" borderId="28" xfId="1" applyNumberFormat="1" applyFont="1" applyFill="1" applyBorder="1" applyAlignment="1">
      <alignment vertical="center"/>
    </xf>
    <xf numFmtId="165" fontId="10" fillId="4" borderId="24" xfId="1" applyNumberFormat="1" applyFont="1" applyFill="1" applyBorder="1" applyAlignment="1">
      <alignment vertical="center"/>
    </xf>
    <xf numFmtId="165" fontId="10" fillId="4" borderId="13" xfId="1" applyNumberFormat="1" applyFont="1" applyFill="1" applyBorder="1" applyAlignment="1">
      <alignment vertical="center"/>
    </xf>
    <xf numFmtId="165" fontId="10" fillId="4" borderId="19" xfId="1" applyNumberFormat="1" applyFont="1" applyFill="1" applyBorder="1" applyAlignment="1">
      <alignment vertical="center"/>
    </xf>
    <xf numFmtId="165" fontId="10" fillId="4" borderId="58" xfId="1" applyNumberFormat="1" applyFont="1" applyFill="1" applyBorder="1" applyAlignment="1">
      <alignment vertical="center"/>
    </xf>
    <xf numFmtId="165" fontId="10" fillId="4" borderId="14" xfId="1" applyNumberFormat="1" applyFont="1" applyFill="1" applyBorder="1" applyAlignment="1">
      <alignment vertical="center"/>
    </xf>
    <xf numFmtId="165" fontId="10" fillId="4" borderId="59" xfId="1" applyNumberFormat="1" applyFont="1" applyFill="1" applyBorder="1" applyAlignment="1">
      <alignment vertical="center"/>
    </xf>
    <xf numFmtId="0" fontId="9" fillId="7" borderId="10" xfId="3" quotePrefix="1" applyFont="1" applyFill="1" applyBorder="1" applyAlignment="1">
      <alignment horizontal="center" vertical="center" wrapText="1"/>
    </xf>
    <xf numFmtId="0" fontId="9" fillId="7" borderId="11" xfId="3" quotePrefix="1" applyFont="1" applyFill="1" applyBorder="1" applyAlignment="1">
      <alignment horizontal="center" vertical="center" wrapText="1"/>
    </xf>
    <xf numFmtId="0" fontId="9" fillId="7" borderId="12" xfId="3" quotePrefix="1" applyFont="1" applyFill="1" applyBorder="1" applyAlignment="1">
      <alignment horizontal="center" vertical="center" wrapText="1"/>
    </xf>
    <xf numFmtId="9" fontId="4" fillId="7" borderId="61" xfId="2" applyFont="1" applyFill="1" applyBorder="1" applyAlignment="1">
      <alignment vertical="center"/>
    </xf>
    <xf numFmtId="9" fontId="4" fillId="7" borderId="31" xfId="2" applyFont="1" applyFill="1" applyBorder="1" applyAlignment="1">
      <alignment vertical="center"/>
    </xf>
    <xf numFmtId="164" fontId="8" fillId="7" borderId="61" xfId="3" applyNumberFormat="1" applyFont="1" applyFill="1" applyBorder="1" applyAlignment="1">
      <alignment horizontal="right" vertical="center"/>
    </xf>
    <xf numFmtId="164" fontId="8" fillId="7" borderId="31" xfId="3" applyNumberFormat="1" applyFont="1" applyFill="1" applyBorder="1" applyAlignment="1">
      <alignment horizontal="right" vertical="center"/>
    </xf>
    <xf numFmtId="9" fontId="4" fillId="7" borderId="35" xfId="2" applyFont="1" applyFill="1" applyBorder="1" applyAlignment="1">
      <alignment vertical="center"/>
    </xf>
    <xf numFmtId="9" fontId="8" fillId="7" borderId="10" xfId="2" applyFont="1" applyFill="1" applyBorder="1" applyAlignment="1">
      <alignment horizontal="right" vertical="center"/>
    </xf>
    <xf numFmtId="9" fontId="8" fillId="7" borderId="12" xfId="2" applyFont="1" applyFill="1" applyBorder="1" applyAlignment="1">
      <alignment horizontal="center" vertical="center"/>
    </xf>
    <xf numFmtId="9" fontId="8" fillId="7" borderId="56" xfId="2" applyFont="1" applyFill="1" applyBorder="1" applyAlignment="1">
      <alignment horizontal="right" vertical="center"/>
    </xf>
    <xf numFmtId="9" fontId="8" fillId="7" borderId="33" xfId="2" applyFont="1" applyFill="1" applyBorder="1" applyAlignment="1">
      <alignment horizontal="center" vertical="center"/>
    </xf>
    <xf numFmtId="10" fontId="8" fillId="0" borderId="53" xfId="2" applyNumberFormat="1" applyFont="1" applyFill="1" applyBorder="1" applyAlignment="1">
      <alignment horizontal="right" vertical="center"/>
    </xf>
    <xf numFmtId="9" fontId="17" fillId="7" borderId="9" xfId="2" applyFont="1" applyFill="1" applyBorder="1" applyAlignment="1">
      <alignment horizontal="center" vertical="center"/>
    </xf>
    <xf numFmtId="9" fontId="4" fillId="7" borderId="35" xfId="2" applyFont="1" applyFill="1" applyBorder="1" applyAlignment="1">
      <alignment horizontal="center" vertical="center"/>
    </xf>
    <xf numFmtId="9" fontId="4" fillId="7" borderId="41" xfId="2" applyFont="1" applyFill="1" applyBorder="1" applyAlignment="1">
      <alignment horizontal="center" vertical="center"/>
    </xf>
    <xf numFmtId="10" fontId="8" fillId="3" borderId="56" xfId="2" applyNumberFormat="1" applyFont="1" applyFill="1" applyBorder="1" applyAlignment="1">
      <alignment horizontal="right" vertical="center"/>
    </xf>
    <xf numFmtId="9" fontId="4" fillId="7" borderId="33" xfId="2" applyFont="1" applyFill="1" applyBorder="1" applyAlignment="1">
      <alignment horizontal="center" vertical="center"/>
    </xf>
    <xf numFmtId="10" fontId="8" fillId="3" borderId="7" xfId="2" applyNumberFormat="1" applyFont="1" applyFill="1" applyBorder="1" applyAlignment="1">
      <alignment horizontal="right" vertical="center"/>
    </xf>
    <xf numFmtId="9" fontId="4" fillId="7" borderId="6" xfId="2" applyFont="1" applyFill="1" applyBorder="1" applyAlignment="1">
      <alignment horizontal="center" vertical="center"/>
    </xf>
    <xf numFmtId="164" fontId="14" fillId="7" borderId="17" xfId="3" applyNumberFormat="1" applyFont="1" applyFill="1" applyBorder="1" applyAlignment="1">
      <alignment horizontal="right" vertical="center"/>
    </xf>
    <xf numFmtId="164" fontId="8" fillId="7" borderId="17" xfId="3" applyNumberFormat="1" applyFont="1" applyFill="1" applyBorder="1" applyAlignment="1">
      <alignment horizontal="right" vertical="center"/>
    </xf>
    <xf numFmtId="10" fontId="4" fillId="7" borderId="35" xfId="2" applyNumberFormat="1" applyFont="1" applyFill="1" applyBorder="1" applyAlignment="1">
      <alignment horizontal="center" vertical="center"/>
    </xf>
    <xf numFmtId="10" fontId="8" fillId="0" borderId="17" xfId="2" applyNumberFormat="1" applyFont="1" applyFill="1" applyBorder="1" applyAlignment="1">
      <alignment horizontal="right" vertical="center"/>
    </xf>
    <xf numFmtId="9" fontId="3" fillId="7" borderId="33" xfId="2" applyFont="1" applyFill="1" applyBorder="1" applyAlignment="1">
      <alignment horizontal="center" vertical="center"/>
    </xf>
    <xf numFmtId="10" fontId="8" fillId="7" borderId="7" xfId="2" applyNumberFormat="1" applyFont="1" applyFill="1" applyBorder="1" applyAlignment="1">
      <alignment horizontal="right" vertical="center"/>
    </xf>
    <xf numFmtId="164" fontId="8" fillId="7" borderId="35" xfId="3" applyNumberFormat="1" applyFont="1" applyFill="1" applyBorder="1" applyAlignment="1">
      <alignment horizontal="right" vertical="center"/>
    </xf>
    <xf numFmtId="9" fontId="3" fillId="7" borderId="6" xfId="2" applyFont="1" applyFill="1" applyBorder="1" applyAlignment="1">
      <alignment horizontal="center" vertical="center"/>
    </xf>
    <xf numFmtId="9" fontId="4" fillId="7" borderId="17" xfId="2" applyFont="1" applyFill="1" applyBorder="1" applyAlignment="1">
      <alignment vertical="center"/>
    </xf>
    <xf numFmtId="9" fontId="8" fillId="7" borderId="35" xfId="2" applyFont="1" applyFill="1" applyBorder="1" applyAlignment="1">
      <alignment horizontal="right" vertical="center"/>
    </xf>
    <xf numFmtId="9" fontId="11" fillId="3" borderId="56" xfId="2" applyFont="1" applyFill="1" applyBorder="1" applyAlignment="1">
      <alignment horizontal="center" vertical="center"/>
    </xf>
    <xf numFmtId="9" fontId="8" fillId="7" borderId="6" xfId="2" applyFont="1" applyFill="1" applyBorder="1" applyAlignment="1">
      <alignment horizontal="right" vertical="center"/>
    </xf>
    <xf numFmtId="9" fontId="8" fillId="7" borderId="31" xfId="2" applyFont="1" applyFill="1" applyBorder="1" applyAlignment="1">
      <alignment horizontal="right" vertical="center"/>
    </xf>
    <xf numFmtId="9" fontId="11" fillId="3" borderId="17" xfId="2" applyFont="1" applyFill="1" applyBorder="1" applyAlignment="1">
      <alignment horizontal="center" vertical="center"/>
    </xf>
    <xf numFmtId="9" fontId="11" fillId="3" borderId="61" xfId="2" applyFont="1" applyFill="1" applyBorder="1" applyAlignment="1">
      <alignment horizontal="center" vertical="center"/>
    </xf>
    <xf numFmtId="9" fontId="11" fillId="3" borderId="53" xfId="2" applyFont="1" applyFill="1" applyBorder="1" applyAlignment="1">
      <alignment horizontal="center" vertical="center"/>
    </xf>
    <xf numFmtId="9" fontId="8" fillId="7" borderId="9" xfId="2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center" vertical="center"/>
    </xf>
    <xf numFmtId="165" fontId="3" fillId="7" borderId="10" xfId="1" applyNumberFormat="1" applyFont="1" applyFill="1" applyBorder="1" applyAlignment="1">
      <alignment horizontal="center" vertical="center"/>
    </xf>
    <xf numFmtId="165" fontId="3" fillId="7" borderId="56" xfId="1" applyNumberFormat="1" applyFont="1" applyFill="1" applyBorder="1" applyAlignment="1">
      <alignment horizontal="center" vertical="center"/>
    </xf>
    <xf numFmtId="165" fontId="8" fillId="0" borderId="53" xfId="1" applyNumberFormat="1" applyFont="1" applyFill="1" applyBorder="1" applyAlignment="1">
      <alignment horizontal="right" vertical="center"/>
    </xf>
    <xf numFmtId="164" fontId="8" fillId="0" borderId="17" xfId="3" applyNumberFormat="1" applyFont="1" applyFill="1" applyBorder="1" applyAlignment="1">
      <alignment horizontal="right" vertical="center"/>
    </xf>
    <xf numFmtId="164" fontId="8" fillId="0" borderId="16" xfId="3" applyNumberFormat="1" applyFont="1" applyFill="1" applyBorder="1" applyAlignment="1">
      <alignment horizontal="right" vertical="center"/>
    </xf>
    <xf numFmtId="165" fontId="8" fillId="3" borderId="56" xfId="1" applyNumberFormat="1" applyFont="1" applyFill="1" applyBorder="1" applyAlignment="1">
      <alignment horizontal="right" vertical="center"/>
    </xf>
    <xf numFmtId="164" fontId="8" fillId="3" borderId="17" xfId="3" applyNumberFormat="1" applyFont="1" applyFill="1" applyBorder="1" applyAlignment="1">
      <alignment horizontal="right" vertical="center"/>
    </xf>
    <xf numFmtId="43" fontId="4" fillId="3" borderId="56" xfId="1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/>
    </xf>
    <xf numFmtId="43" fontId="4" fillId="3" borderId="61" xfId="1" applyFont="1" applyFill="1" applyBorder="1" applyAlignment="1">
      <alignment horizontal="center" vertical="center"/>
    </xf>
    <xf numFmtId="43" fontId="4" fillId="3" borderId="53" xfId="1" applyFont="1" applyFill="1" applyBorder="1" applyAlignment="1">
      <alignment horizontal="center" vertical="center"/>
    </xf>
    <xf numFmtId="0" fontId="8" fillId="2" borderId="30" xfId="3" applyFont="1" applyFill="1" applyBorder="1" applyAlignment="1">
      <alignment horizontal="center" vertical="center" wrapText="1"/>
    </xf>
    <xf numFmtId="0" fontId="8" fillId="2" borderId="31" xfId="3" applyFont="1" applyFill="1" applyBorder="1" applyAlignment="1">
      <alignment horizontal="center" vertical="center" wrapText="1"/>
    </xf>
    <xf numFmtId="165" fontId="11" fillId="0" borderId="34" xfId="1" applyNumberFormat="1" applyFont="1" applyFill="1" applyBorder="1" applyAlignment="1">
      <alignment horizontal="center" vertical="center"/>
    </xf>
    <xf numFmtId="43" fontId="8" fillId="7" borderId="34" xfId="1" applyFont="1" applyFill="1" applyBorder="1" applyAlignment="1">
      <alignment horizontal="center" vertical="center"/>
    </xf>
    <xf numFmtId="165" fontId="10" fillId="4" borderId="40" xfId="1" applyNumberFormat="1" applyFont="1" applyFill="1" applyBorder="1" applyAlignment="1">
      <alignment vertical="center"/>
    </xf>
    <xf numFmtId="165" fontId="10" fillId="4" borderId="54" xfId="1" applyNumberFormat="1" applyFont="1" applyFill="1" applyBorder="1" applyAlignment="1">
      <alignment vertical="center"/>
    </xf>
    <xf numFmtId="43" fontId="8" fillId="7" borderId="18" xfId="1" applyFont="1" applyFill="1" applyBorder="1" applyAlignment="1">
      <alignment horizontal="center" vertical="center"/>
    </xf>
    <xf numFmtId="164" fontId="8" fillId="7" borderId="29" xfId="3" applyNumberFormat="1" applyFont="1" applyFill="1" applyBorder="1" applyAlignment="1">
      <alignment horizontal="right" vertical="center"/>
    </xf>
    <xf numFmtId="9" fontId="4" fillId="7" borderId="29" xfId="2" applyFont="1" applyFill="1" applyBorder="1" applyAlignment="1">
      <alignment horizontal="center" vertical="center"/>
    </xf>
    <xf numFmtId="9" fontId="4" fillId="7" borderId="29" xfId="2" applyFont="1" applyFill="1" applyBorder="1" applyAlignment="1">
      <alignment vertical="center"/>
    </xf>
    <xf numFmtId="164" fontId="8" fillId="7" borderId="42" xfId="3" applyNumberFormat="1" applyFont="1" applyFill="1" applyBorder="1" applyAlignment="1">
      <alignment horizontal="right" vertical="center"/>
    </xf>
    <xf numFmtId="9" fontId="8" fillId="0" borderId="54" xfId="2" applyFont="1" applyFill="1" applyBorder="1" applyAlignment="1">
      <alignment horizontal="right" vertical="center"/>
    </xf>
    <xf numFmtId="9" fontId="8" fillId="0" borderId="20" xfId="2" applyFont="1" applyFill="1" applyBorder="1" applyAlignment="1">
      <alignment horizontal="right" vertical="center"/>
    </xf>
    <xf numFmtId="164" fontId="8" fillId="7" borderId="47" xfId="3" applyNumberFormat="1" applyFont="1" applyFill="1" applyBorder="1" applyAlignment="1">
      <alignment horizontal="right" vertical="center"/>
    </xf>
    <xf numFmtId="43" fontId="8" fillId="7" borderId="40" xfId="1" applyFont="1" applyFill="1" applyBorder="1" applyAlignment="1">
      <alignment horizontal="center" vertical="center"/>
    </xf>
    <xf numFmtId="165" fontId="11" fillId="0" borderId="40" xfId="1" applyNumberFormat="1" applyFont="1" applyFill="1" applyBorder="1" applyAlignment="1">
      <alignment horizontal="center" vertical="center"/>
    </xf>
    <xf numFmtId="9" fontId="4" fillId="7" borderId="47" xfId="2" applyFont="1" applyFill="1" applyBorder="1" applyAlignment="1">
      <alignment horizontal="center" vertical="center"/>
    </xf>
    <xf numFmtId="165" fontId="11" fillId="7" borderId="18" xfId="1" applyNumberFormat="1" applyFont="1" applyFill="1" applyBorder="1" applyAlignment="1">
      <alignment horizontal="center" vertical="center"/>
    </xf>
    <xf numFmtId="165" fontId="10" fillId="4" borderId="17" xfId="1" applyNumberFormat="1" applyFont="1" applyFill="1" applyBorder="1" applyAlignment="1">
      <alignment vertical="center"/>
    </xf>
    <xf numFmtId="9" fontId="8" fillId="7" borderId="40" xfId="2" applyFont="1" applyFill="1" applyBorder="1" applyAlignment="1">
      <alignment horizontal="right" vertical="center"/>
    </xf>
    <xf numFmtId="165" fontId="10" fillId="4" borderId="22" xfId="1" applyNumberFormat="1" applyFont="1" applyFill="1" applyBorder="1" applyAlignment="1">
      <alignment vertical="center"/>
    </xf>
    <xf numFmtId="9" fontId="11" fillId="0" borderId="10" xfId="2" applyFont="1" applyFill="1" applyBorder="1" applyAlignment="1">
      <alignment horizontal="right" vertical="center"/>
    </xf>
    <xf numFmtId="9" fontId="11" fillId="7" borderId="11" xfId="2" applyFont="1" applyFill="1" applyBorder="1" applyAlignment="1">
      <alignment horizontal="right" vertical="center"/>
    </xf>
    <xf numFmtId="9" fontId="11" fillId="0" borderId="7" xfId="2" applyFont="1" applyFill="1" applyBorder="1" applyAlignment="1">
      <alignment horizontal="right" vertical="center"/>
    </xf>
    <xf numFmtId="9" fontId="11" fillId="0" borderId="4" xfId="2" applyFont="1" applyFill="1" applyBorder="1" applyAlignment="1">
      <alignment horizontal="right" vertical="center"/>
    </xf>
    <xf numFmtId="9" fontId="11" fillId="0" borderId="53" xfId="2" applyFont="1" applyFill="1" applyBorder="1" applyAlignment="1">
      <alignment horizontal="right" vertical="center"/>
    </xf>
    <xf numFmtId="9" fontId="11" fillId="0" borderId="8" xfId="2" applyFont="1" applyFill="1" applyBorder="1" applyAlignment="1">
      <alignment horizontal="right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7" borderId="11" xfId="1" applyNumberFormat="1" applyFont="1" applyFill="1" applyBorder="1" applyAlignment="1">
      <alignment horizontal="center" vertical="center"/>
    </xf>
    <xf numFmtId="165" fontId="8" fillId="7" borderId="12" xfId="1" applyNumberFormat="1" applyFont="1" applyFill="1" applyBorder="1" applyAlignment="1">
      <alignment horizontal="right" vertical="center"/>
    </xf>
    <xf numFmtId="165" fontId="4" fillId="0" borderId="20" xfId="1" applyNumberFormat="1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/>
    </xf>
    <xf numFmtId="165" fontId="8" fillId="7" borderId="6" xfId="1" applyNumberFormat="1" applyFont="1" applyFill="1" applyBorder="1" applyAlignment="1">
      <alignment horizontal="right" vertical="center"/>
    </xf>
    <xf numFmtId="165" fontId="4" fillId="0" borderId="23" xfId="1" applyNumberFormat="1" applyFont="1" applyFill="1" applyBorder="1" applyAlignment="1">
      <alignment horizontal="center" vertical="center"/>
    </xf>
    <xf numFmtId="165" fontId="4" fillId="0" borderId="8" xfId="1" applyNumberFormat="1" applyFont="1" applyFill="1" applyBorder="1" applyAlignment="1">
      <alignment horizontal="center" vertical="center"/>
    </xf>
    <xf numFmtId="165" fontId="8" fillId="7" borderId="9" xfId="1" applyNumberFormat="1" applyFont="1" applyFill="1" applyBorder="1" applyAlignment="1">
      <alignment horizontal="right" vertical="center"/>
    </xf>
    <xf numFmtId="165" fontId="4" fillId="0" borderId="44" xfId="1" applyNumberFormat="1" applyFont="1" applyFill="1" applyBorder="1" applyAlignment="1">
      <alignment horizontal="center" vertical="center"/>
    </xf>
    <xf numFmtId="165" fontId="4" fillId="0" borderId="30" xfId="1" applyNumberFormat="1" applyFont="1" applyFill="1" applyBorder="1" applyAlignment="1">
      <alignment horizontal="center" vertical="center"/>
    </xf>
    <xf numFmtId="9" fontId="11" fillId="0" borderId="30" xfId="2" applyFont="1" applyFill="1" applyBorder="1" applyAlignment="1">
      <alignment horizontal="right" vertical="center"/>
    </xf>
    <xf numFmtId="165" fontId="4" fillId="0" borderId="48" xfId="1" applyNumberFormat="1" applyFont="1" applyFill="1" applyBorder="1" applyAlignment="1">
      <alignment horizontal="center"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4" fillId="0" borderId="46" xfId="1" applyNumberFormat="1" applyFont="1" applyFill="1" applyBorder="1" applyAlignment="1">
      <alignment horizontal="center" vertical="center"/>
    </xf>
    <xf numFmtId="164" fontId="8" fillId="7" borderId="45" xfId="3" applyNumberFormat="1" applyFont="1" applyFill="1" applyBorder="1" applyAlignment="1">
      <alignment horizontal="right" vertical="center"/>
    </xf>
    <xf numFmtId="9" fontId="8" fillId="7" borderId="46" xfId="2" applyFont="1" applyFill="1" applyBorder="1" applyAlignment="1">
      <alignment horizontal="right" vertical="center"/>
    </xf>
    <xf numFmtId="9" fontId="8" fillId="7" borderId="36" xfId="2" applyFont="1" applyFill="1" applyBorder="1" applyAlignment="1">
      <alignment horizontal="right" vertical="center"/>
    </xf>
    <xf numFmtId="165" fontId="8" fillId="0" borderId="32" xfId="1" applyNumberFormat="1" applyFont="1" applyFill="1" applyBorder="1" applyAlignment="1">
      <alignment horizontal="right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40" xfId="1" applyNumberFormat="1" applyFont="1" applyFill="1" applyBorder="1" applyAlignment="1">
      <alignment horizontal="center" vertical="center"/>
    </xf>
    <xf numFmtId="164" fontId="8" fillId="7" borderId="43" xfId="3" applyNumberFormat="1" applyFont="1" applyFill="1" applyBorder="1" applyAlignment="1">
      <alignment horizontal="right" vertical="center"/>
    </xf>
    <xf numFmtId="9" fontId="8" fillId="0" borderId="44" xfId="2" applyFont="1" applyFill="1" applyBorder="1" applyAlignment="1">
      <alignment horizontal="right" vertical="center"/>
    </xf>
    <xf numFmtId="165" fontId="4" fillId="0" borderId="20" xfId="1" applyNumberFormat="1" applyFont="1" applyFill="1" applyBorder="1" applyAlignment="1">
      <alignment vertical="center"/>
    </xf>
    <xf numFmtId="9" fontId="4" fillId="7" borderId="18" xfId="2" applyFont="1" applyFill="1" applyBorder="1" applyAlignment="1">
      <alignment horizontal="center" vertical="center"/>
    </xf>
    <xf numFmtId="165" fontId="4" fillId="0" borderId="44" xfId="1" applyNumberFormat="1" applyFont="1" applyFill="1" applyBorder="1" applyAlignment="1">
      <alignment vertical="center"/>
    </xf>
    <xf numFmtId="168" fontId="4" fillId="0" borderId="32" xfId="1" applyNumberFormat="1" applyFont="1" applyFill="1" applyBorder="1" applyAlignment="1">
      <alignment horizontal="center" vertical="center"/>
    </xf>
    <xf numFmtId="43" fontId="4" fillId="7" borderId="18" xfId="1" applyFont="1" applyFill="1" applyBorder="1" applyAlignment="1">
      <alignment vertical="center"/>
    </xf>
    <xf numFmtId="165" fontId="11" fillId="0" borderId="40" xfId="1" applyNumberFormat="1" applyFont="1" applyFill="1" applyBorder="1" applyAlignment="1">
      <alignment vertical="center"/>
    </xf>
    <xf numFmtId="167" fontId="4" fillId="0" borderId="40" xfId="1" applyNumberFormat="1" applyFont="1" applyFill="1" applyBorder="1" applyAlignment="1">
      <alignment horizontal="center" vertical="center"/>
    </xf>
    <xf numFmtId="165" fontId="8" fillId="0" borderId="36" xfId="1" applyNumberFormat="1" applyFont="1" applyFill="1" applyBorder="1" applyAlignment="1">
      <alignment horizontal="right" vertical="center"/>
    </xf>
    <xf numFmtId="165" fontId="4" fillId="0" borderId="32" xfId="1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9" fontId="8" fillId="7" borderId="37" xfId="2" applyFont="1" applyFill="1" applyBorder="1" applyAlignment="1">
      <alignment horizontal="right" vertical="center"/>
    </xf>
    <xf numFmtId="165" fontId="8" fillId="7" borderId="57" xfId="1" applyNumberFormat="1" applyFont="1" applyFill="1" applyBorder="1" applyAlignment="1">
      <alignment horizontal="right" vertical="center"/>
    </xf>
    <xf numFmtId="165" fontId="8" fillId="7" borderId="29" xfId="1" applyNumberFormat="1" applyFont="1" applyFill="1" applyBorder="1" applyAlignment="1">
      <alignment horizontal="right" vertical="center"/>
    </xf>
    <xf numFmtId="165" fontId="10" fillId="4" borderId="27" xfId="1" applyNumberFormat="1" applyFont="1" applyFill="1" applyBorder="1" applyAlignment="1">
      <alignment vertical="center"/>
    </xf>
    <xf numFmtId="9" fontId="11" fillId="7" borderId="51" xfId="2" applyFont="1" applyFill="1" applyBorder="1" applyAlignment="1">
      <alignment horizontal="right" vertical="center"/>
    </xf>
    <xf numFmtId="9" fontId="11" fillId="7" borderId="38" xfId="2" applyFont="1" applyFill="1" applyBorder="1" applyAlignment="1">
      <alignment horizontal="right" vertical="center"/>
    </xf>
    <xf numFmtId="9" fontId="11" fillId="7" borderId="62" xfId="2" applyFont="1" applyFill="1" applyBorder="1" applyAlignment="1">
      <alignment horizontal="right" vertical="center"/>
    </xf>
    <xf numFmtId="9" fontId="8" fillId="0" borderId="36" xfId="2" applyFont="1" applyFill="1" applyBorder="1" applyAlignment="1">
      <alignment horizontal="right" vertical="center"/>
    </xf>
    <xf numFmtId="9" fontId="11" fillId="7" borderId="40" xfId="2" applyFont="1" applyFill="1" applyBorder="1" applyAlignment="1">
      <alignment horizontal="right" vertical="center"/>
    </xf>
    <xf numFmtId="9" fontId="11" fillId="7" borderId="34" xfId="2" applyFont="1" applyFill="1" applyBorder="1" applyAlignment="1">
      <alignment horizontal="right" vertical="center"/>
    </xf>
    <xf numFmtId="9" fontId="11" fillId="7" borderId="39" xfId="2" applyFont="1" applyFill="1" applyBorder="1" applyAlignment="1">
      <alignment horizontal="right" vertical="center"/>
    </xf>
    <xf numFmtId="9" fontId="11" fillId="7" borderId="32" xfId="2" applyFont="1" applyFill="1" applyBorder="1" applyAlignment="1">
      <alignment horizontal="right" vertical="center"/>
    </xf>
    <xf numFmtId="9" fontId="11" fillId="7" borderId="36" xfId="2" applyFont="1" applyFill="1" applyBorder="1" applyAlignment="1">
      <alignment horizontal="right" vertical="center"/>
    </xf>
    <xf numFmtId="9" fontId="11" fillId="0" borderId="32" xfId="2" applyFont="1" applyFill="1" applyBorder="1" applyAlignment="1">
      <alignment horizontal="right" vertical="center"/>
    </xf>
    <xf numFmtId="9" fontId="11" fillId="7" borderId="4" xfId="2" applyFont="1" applyFill="1" applyBorder="1" applyAlignment="1">
      <alignment horizontal="right" vertical="center"/>
    </xf>
    <xf numFmtId="9" fontId="11" fillId="0" borderId="36" xfId="2" applyFont="1" applyFill="1" applyBorder="1" applyAlignment="1">
      <alignment horizontal="right" vertical="center"/>
    </xf>
    <xf numFmtId="9" fontId="11" fillId="7" borderId="48" xfId="2" applyFont="1" applyFill="1" applyBorder="1" applyAlignment="1">
      <alignment horizontal="right" vertical="center"/>
    </xf>
    <xf numFmtId="9" fontId="11" fillId="0" borderId="48" xfId="2" applyFont="1" applyFill="1" applyBorder="1" applyAlignment="1">
      <alignment horizontal="right" vertical="center"/>
    </xf>
    <xf numFmtId="9" fontId="11" fillId="0" borderId="46" xfId="2" applyFont="1" applyFill="1" applyBorder="1" applyAlignment="1">
      <alignment horizontal="right" vertical="center"/>
    </xf>
    <xf numFmtId="9" fontId="11" fillId="7" borderId="20" xfId="2" applyFont="1" applyFill="1" applyBorder="1" applyAlignment="1">
      <alignment horizontal="right" vertical="center"/>
    </xf>
    <xf numFmtId="43" fontId="11" fillId="7" borderId="40" xfId="1" applyFont="1" applyFill="1" applyBorder="1" applyAlignment="1">
      <alignment horizontal="right" vertical="center"/>
    </xf>
    <xf numFmtId="43" fontId="11" fillId="7" borderId="34" xfId="1" applyFont="1" applyFill="1" applyBorder="1" applyAlignment="1">
      <alignment horizontal="right" vertical="center"/>
    </xf>
    <xf numFmtId="9" fontId="11" fillId="0" borderId="40" xfId="2" applyFont="1" applyFill="1" applyBorder="1" applyAlignment="1">
      <alignment horizontal="right" vertical="center"/>
    </xf>
    <xf numFmtId="9" fontId="11" fillId="0" borderId="34" xfId="2" applyFont="1" applyFill="1" applyBorder="1" applyAlignment="1">
      <alignment horizontal="right" vertical="center"/>
    </xf>
    <xf numFmtId="9" fontId="11" fillId="0" borderId="39" xfId="2" applyFont="1" applyFill="1" applyBorder="1" applyAlignment="1">
      <alignment horizontal="right" vertical="center"/>
    </xf>
    <xf numFmtId="9" fontId="11" fillId="0" borderId="20" xfId="2" applyFont="1" applyFill="1" applyBorder="1" applyAlignment="1">
      <alignment horizontal="right" vertical="center"/>
    </xf>
    <xf numFmtId="165" fontId="4" fillId="0" borderId="36" xfId="1" applyNumberFormat="1" applyFont="1" applyFill="1" applyBorder="1" applyAlignment="1">
      <alignment horizontal="center" vertical="center"/>
    </xf>
    <xf numFmtId="9" fontId="11" fillId="0" borderId="23" xfId="2" applyFont="1" applyFill="1" applyBorder="1" applyAlignment="1">
      <alignment horizontal="right" vertical="center"/>
    </xf>
    <xf numFmtId="9" fontId="8" fillId="7" borderId="8" xfId="2" applyFont="1" applyFill="1" applyBorder="1" applyAlignment="1">
      <alignment horizontal="right" vertical="center"/>
    </xf>
    <xf numFmtId="167" fontId="4" fillId="0" borderId="32" xfId="1" applyNumberFormat="1" applyFont="1" applyFill="1" applyBorder="1" applyAlignment="1">
      <alignment horizontal="center" vertical="center"/>
    </xf>
    <xf numFmtId="9" fontId="11" fillId="0" borderId="44" xfId="2" applyFont="1" applyFill="1" applyBorder="1" applyAlignment="1">
      <alignment horizontal="right" vertical="center"/>
    </xf>
    <xf numFmtId="9" fontId="11" fillId="5" borderId="20" xfId="2" applyFont="1" applyFill="1" applyBorder="1" applyAlignment="1">
      <alignment horizontal="right" vertical="center"/>
    </xf>
    <xf numFmtId="9" fontId="11" fillId="5" borderId="4" xfId="2" applyFont="1" applyFill="1" applyBorder="1" applyAlignment="1">
      <alignment horizontal="right" vertical="center"/>
    </xf>
    <xf numFmtId="9" fontId="11" fillId="5" borderId="48" xfId="2" applyFont="1" applyFill="1" applyBorder="1" applyAlignment="1">
      <alignment horizontal="right" vertical="center"/>
    </xf>
    <xf numFmtId="9" fontId="11" fillId="5" borderId="32" xfId="2" applyFont="1" applyFill="1" applyBorder="1" applyAlignment="1">
      <alignment horizontal="right" vertical="center"/>
    </xf>
    <xf numFmtId="9" fontId="11" fillId="5" borderId="40" xfId="2" applyFont="1" applyFill="1" applyBorder="1" applyAlignment="1">
      <alignment horizontal="right" vertical="center"/>
    </xf>
    <xf numFmtId="9" fontId="11" fillId="5" borderId="34" xfId="2" applyFont="1" applyFill="1" applyBorder="1" applyAlignment="1">
      <alignment horizontal="right" vertical="center"/>
    </xf>
    <xf numFmtId="9" fontId="11" fillId="5" borderId="56" xfId="2" applyFont="1" applyFill="1" applyBorder="1" applyAlignment="1">
      <alignment horizontal="center" vertical="center"/>
    </xf>
    <xf numFmtId="9" fontId="11" fillId="5" borderId="32" xfId="2" applyFont="1" applyFill="1" applyBorder="1" applyAlignment="1">
      <alignment horizontal="center" vertical="center"/>
    </xf>
    <xf numFmtId="9" fontId="4" fillId="5" borderId="4" xfId="2" applyFont="1" applyFill="1" applyBorder="1" applyAlignment="1">
      <alignment horizontal="center" vertical="center"/>
    </xf>
    <xf numFmtId="165" fontId="4" fillId="0" borderId="60" xfId="1" applyNumberFormat="1" applyFont="1" applyFill="1" applyBorder="1" applyAlignment="1">
      <alignment horizontal="center" vertical="center"/>
    </xf>
    <xf numFmtId="165" fontId="10" fillId="4" borderId="37" xfId="1" applyNumberFormat="1" applyFont="1" applyFill="1" applyBorder="1" applyAlignment="1">
      <alignment vertical="center"/>
    </xf>
    <xf numFmtId="9" fontId="11" fillId="5" borderId="60" xfId="2" applyFont="1" applyFill="1" applyBorder="1" applyAlignment="1">
      <alignment horizontal="right" vertical="center"/>
    </xf>
    <xf numFmtId="9" fontId="11" fillId="5" borderId="37" xfId="2" applyFont="1" applyFill="1" applyBorder="1" applyAlignment="1">
      <alignment horizontal="right" vertical="center"/>
    </xf>
    <xf numFmtId="164" fontId="8" fillId="7" borderId="65" xfId="3" applyNumberFormat="1" applyFont="1" applyFill="1" applyBorder="1" applyAlignment="1">
      <alignment horizontal="right" vertical="center"/>
    </xf>
    <xf numFmtId="164" fontId="8" fillId="7" borderId="57" xfId="3" applyNumberFormat="1" applyFont="1" applyFill="1" applyBorder="1" applyAlignment="1">
      <alignment horizontal="right" vertical="center"/>
    </xf>
    <xf numFmtId="9" fontId="11" fillId="5" borderId="21" xfId="2" applyFont="1" applyFill="1" applyBorder="1" applyAlignment="1">
      <alignment horizontal="right" vertical="center"/>
    </xf>
    <xf numFmtId="9" fontId="11" fillId="5" borderId="11" xfId="2" applyFont="1" applyFill="1" applyBorder="1" applyAlignment="1">
      <alignment horizontal="right" vertical="center"/>
    </xf>
    <xf numFmtId="9" fontId="4" fillId="5" borderId="11" xfId="2" applyFont="1" applyFill="1" applyBorder="1" applyAlignment="1">
      <alignment horizontal="center" vertical="center"/>
    </xf>
    <xf numFmtId="9" fontId="11" fillId="0" borderId="11" xfId="2" applyFont="1" applyFill="1" applyBorder="1" applyAlignment="1">
      <alignment horizontal="right" vertical="center"/>
    </xf>
    <xf numFmtId="9" fontId="11" fillId="7" borderId="23" xfId="2" applyFont="1" applyFill="1" applyBorder="1" applyAlignment="1">
      <alignment horizontal="right" vertical="center"/>
    </xf>
    <xf numFmtId="9" fontId="11" fillId="7" borderId="8" xfId="2" applyFont="1" applyFill="1" applyBorder="1" applyAlignment="1">
      <alignment horizontal="right" vertical="center"/>
    </xf>
    <xf numFmtId="165" fontId="11" fillId="0" borderId="48" xfId="1" applyNumberFormat="1" applyFont="1" applyFill="1" applyBorder="1" applyAlignment="1">
      <alignment horizontal="center" vertical="center"/>
    </xf>
    <xf numFmtId="9" fontId="11" fillId="2" borderId="21" xfId="2" applyFont="1" applyFill="1" applyBorder="1" applyAlignment="1">
      <alignment horizontal="right" vertical="center"/>
    </xf>
    <xf numFmtId="9" fontId="11" fillId="2" borderId="11" xfId="2" applyFont="1" applyFill="1" applyBorder="1" applyAlignment="1">
      <alignment horizontal="right" vertical="center"/>
    </xf>
    <xf numFmtId="9" fontId="11" fillId="0" borderId="54" xfId="2" applyFont="1" applyFill="1" applyBorder="1" applyAlignment="1">
      <alignment horizontal="right" vertical="center"/>
    </xf>
    <xf numFmtId="10" fontId="8" fillId="3" borderId="17" xfId="2" applyNumberFormat="1" applyFont="1" applyFill="1" applyBorder="1" applyAlignment="1">
      <alignment horizontal="right" vertical="center"/>
    </xf>
    <xf numFmtId="10" fontId="8" fillId="3" borderId="34" xfId="2" applyNumberFormat="1" applyFont="1" applyFill="1" applyBorder="1" applyAlignment="1">
      <alignment horizontal="right" vertical="center"/>
    </xf>
    <xf numFmtId="10" fontId="8" fillId="3" borderId="35" xfId="2" applyNumberFormat="1" applyFont="1" applyFill="1" applyBorder="1" applyAlignment="1">
      <alignment horizontal="right" vertical="center"/>
    </xf>
    <xf numFmtId="165" fontId="10" fillId="4" borderId="25" xfId="1" applyNumberFormat="1" applyFont="1" applyFill="1" applyBorder="1" applyAlignment="1">
      <alignment vertical="center"/>
    </xf>
    <xf numFmtId="165" fontId="10" fillId="4" borderId="68" xfId="1" applyNumberFormat="1" applyFont="1" applyFill="1" applyBorder="1" applyAlignment="1">
      <alignment vertical="center"/>
    </xf>
    <xf numFmtId="9" fontId="11" fillId="7" borderId="63" xfId="2" applyFont="1" applyFill="1" applyBorder="1" applyAlignment="1">
      <alignment horizontal="right" vertical="center"/>
    </xf>
    <xf numFmtId="165" fontId="8" fillId="7" borderId="42" xfId="1" applyNumberFormat="1" applyFont="1" applyFill="1" applyBorder="1" applyAlignment="1">
      <alignment horizontal="right" vertical="center"/>
    </xf>
    <xf numFmtId="43" fontId="8" fillId="0" borderId="54" xfId="1" applyFont="1" applyFill="1" applyBorder="1" applyAlignment="1">
      <alignment horizontal="right" vertical="center"/>
    </xf>
    <xf numFmtId="43" fontId="4" fillId="7" borderId="49" xfId="1" applyFont="1" applyFill="1" applyBorder="1" applyAlignment="1">
      <alignment horizontal="center" vertical="center"/>
    </xf>
    <xf numFmtId="43" fontId="8" fillId="0" borderId="40" xfId="1" applyFont="1" applyFill="1" applyBorder="1" applyAlignment="1">
      <alignment horizontal="right" vertical="center"/>
    </xf>
    <xf numFmtId="165" fontId="4" fillId="7" borderId="45" xfId="1" applyNumberFormat="1" applyFont="1" applyFill="1" applyBorder="1" applyAlignment="1">
      <alignment horizontal="center" vertical="center"/>
    </xf>
    <xf numFmtId="165" fontId="4" fillId="7" borderId="18" xfId="1" applyNumberFormat="1" applyFont="1" applyFill="1" applyBorder="1" applyAlignment="1">
      <alignment horizontal="center" vertical="center"/>
    </xf>
    <xf numFmtId="9" fontId="11" fillId="7" borderId="21" xfId="2" applyFont="1" applyFill="1" applyBorder="1" applyAlignment="1">
      <alignment horizontal="right" vertical="center"/>
    </xf>
    <xf numFmtId="9" fontId="8" fillId="7" borderId="20" xfId="2" applyFont="1" applyFill="1" applyBorder="1" applyAlignment="1">
      <alignment horizontal="right" vertical="center"/>
    </xf>
    <xf numFmtId="9" fontId="11" fillId="7" borderId="46" xfId="2" applyFont="1" applyFill="1" applyBorder="1" applyAlignment="1">
      <alignment horizontal="right" vertical="center"/>
    </xf>
    <xf numFmtId="168" fontId="4" fillId="0" borderId="4" xfId="1" applyNumberFormat="1" applyFont="1" applyFill="1" applyBorder="1" applyAlignment="1">
      <alignment horizontal="center" vertical="center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left"/>
    </xf>
    <xf numFmtId="49" fontId="20" fillId="2" borderId="25" xfId="3" applyNumberFormat="1" applyFont="1" applyFill="1" applyBorder="1" applyAlignment="1">
      <alignment horizontal="left" wrapText="1"/>
    </xf>
    <xf numFmtId="49" fontId="20" fillId="2" borderId="13" xfId="3" applyNumberFormat="1" applyFont="1" applyFill="1" applyBorder="1" applyAlignment="1">
      <alignment horizontal="center" vertical="center" wrapText="1"/>
    </xf>
    <xf numFmtId="0" fontId="20" fillId="3" borderId="19" xfId="3" applyFont="1" applyFill="1" applyBorder="1" applyAlignment="1">
      <alignment horizontal="left" vertical="center"/>
    </xf>
    <xf numFmtId="0" fontId="20" fillId="3" borderId="14" xfId="3" applyFont="1" applyFill="1" applyBorder="1" applyAlignment="1">
      <alignment horizontal="left" vertical="center"/>
    </xf>
    <xf numFmtId="0" fontId="20" fillId="0" borderId="14" xfId="3" applyFont="1" applyFill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19" fillId="0" borderId="14" xfId="3" applyFont="1" applyBorder="1" applyAlignment="1">
      <alignment horizontal="left" vertical="center"/>
    </xf>
    <xf numFmtId="0" fontId="19" fillId="0" borderId="14" xfId="3" applyFont="1" applyBorder="1" applyAlignment="1">
      <alignment horizontal="left" vertical="center" wrapText="1"/>
    </xf>
    <xf numFmtId="0" fontId="20" fillId="0" borderId="14" xfId="3" applyFont="1" applyBorder="1" applyAlignment="1">
      <alignment horizontal="left" vertical="center" wrapText="1"/>
    </xf>
    <xf numFmtId="0" fontId="19" fillId="0" borderId="15" xfId="3" applyFont="1" applyBorder="1" applyAlignment="1">
      <alignment horizontal="left" vertical="center" wrapText="1"/>
    </xf>
    <xf numFmtId="0" fontId="20" fillId="3" borderId="15" xfId="3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/>
    </xf>
    <xf numFmtId="165" fontId="20" fillId="3" borderId="14" xfId="1" applyNumberFormat="1" applyFont="1" applyFill="1" applyBorder="1" applyAlignment="1">
      <alignment vertical="center"/>
    </xf>
    <xf numFmtId="165" fontId="20" fillId="0" borderId="14" xfId="1" applyNumberFormat="1" applyFont="1" applyFill="1" applyBorder="1" applyAlignment="1">
      <alignment horizontal="left" vertical="center"/>
    </xf>
    <xf numFmtId="165" fontId="19" fillId="0" borderId="14" xfId="1" applyNumberFormat="1" applyFont="1" applyFill="1" applyBorder="1" applyAlignment="1">
      <alignment horizontal="left" vertical="center"/>
    </xf>
    <xf numFmtId="165" fontId="20" fillId="0" borderId="59" xfId="1" applyNumberFormat="1" applyFont="1" applyFill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165" fontId="20" fillId="0" borderId="13" xfId="1" applyNumberFormat="1" applyFont="1" applyFill="1" applyBorder="1" applyAlignment="1">
      <alignment horizontal="left" vertical="center"/>
    </xf>
    <xf numFmtId="0" fontId="20" fillId="0" borderId="13" xfId="3" applyFont="1" applyBorder="1" applyAlignment="1">
      <alignment horizontal="left" vertical="center"/>
    </xf>
    <xf numFmtId="165" fontId="20" fillId="0" borderId="15" xfId="1" applyNumberFormat="1" applyFont="1" applyFill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165" fontId="20" fillId="0" borderId="19" xfId="1" applyNumberFormat="1" applyFont="1" applyFill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 wrapText="1" indent="3"/>
    </xf>
    <xf numFmtId="0" fontId="21" fillId="3" borderId="17" xfId="4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3"/>
    </xf>
    <xf numFmtId="0" fontId="20" fillId="6" borderId="24" xfId="0" applyFont="1" applyFill="1" applyBorder="1" applyAlignment="1">
      <alignment vertical="center" wrapText="1"/>
    </xf>
    <xf numFmtId="0" fontId="20" fillId="3" borderId="26" xfId="3" applyFont="1" applyFill="1" applyBorder="1" applyAlignment="1">
      <alignment horizontal="left" vertical="center"/>
    </xf>
    <xf numFmtId="0" fontId="20" fillId="6" borderId="24" xfId="3" applyFont="1" applyFill="1" applyBorder="1" applyAlignment="1">
      <alignment vertical="center" wrapText="1"/>
    </xf>
    <xf numFmtId="0" fontId="22" fillId="3" borderId="26" xfId="3" applyFont="1" applyFill="1" applyBorder="1" applyAlignment="1">
      <alignment horizontal="left" vertical="center"/>
    </xf>
    <xf numFmtId="0" fontId="19" fillId="0" borderId="13" xfId="3" applyFont="1" applyBorder="1" applyAlignment="1">
      <alignment vertical="center" wrapText="1"/>
    </xf>
    <xf numFmtId="0" fontId="19" fillId="0" borderId="14" xfId="3" applyFont="1" applyBorder="1" applyAlignment="1">
      <alignment vertical="center" wrapText="1"/>
    </xf>
    <xf numFmtId="0" fontId="19" fillId="0" borderId="15" xfId="3" applyFont="1" applyBorder="1" applyAlignment="1">
      <alignment vertical="center" wrapText="1"/>
    </xf>
    <xf numFmtId="0" fontId="19" fillId="0" borderId="58" xfId="3" applyFont="1" applyBorder="1" applyAlignment="1">
      <alignment vertical="center" wrapText="1"/>
    </xf>
    <xf numFmtId="0" fontId="19" fillId="0" borderId="19" xfId="3" applyFont="1" applyBorder="1" applyAlignment="1">
      <alignment vertical="center" wrapText="1"/>
    </xf>
    <xf numFmtId="0" fontId="19" fillId="0" borderId="28" xfId="3" applyFont="1" applyBorder="1" applyAlignment="1">
      <alignment vertical="center" wrapText="1"/>
    </xf>
    <xf numFmtId="0" fontId="20" fillId="0" borderId="24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23" fillId="3" borderId="26" xfId="3" applyFont="1" applyFill="1" applyBorder="1" applyAlignment="1">
      <alignment horizontal="left" vertical="center"/>
    </xf>
    <xf numFmtId="0" fontId="22" fillId="3" borderId="64" xfId="3" applyFont="1" applyFill="1" applyBorder="1" applyAlignment="1">
      <alignment horizontal="left" vertical="center"/>
    </xf>
    <xf numFmtId="0" fontId="20" fillId="6" borderId="27" xfId="3" applyFont="1" applyFill="1" applyBorder="1" applyAlignment="1">
      <alignment vertical="center" wrapText="1"/>
    </xf>
    <xf numFmtId="0" fontId="22" fillId="3" borderId="67" xfId="3" applyFont="1" applyFill="1" applyBorder="1" applyAlignment="1">
      <alignment horizontal="left" vertical="center"/>
    </xf>
    <xf numFmtId="0" fontId="22" fillId="3" borderId="52" xfId="3" applyFont="1" applyFill="1" applyBorder="1" applyAlignment="1">
      <alignment horizontal="left" vertical="center"/>
    </xf>
    <xf numFmtId="0" fontId="22" fillId="3" borderId="66" xfId="3" applyFont="1" applyFill="1" applyBorder="1" applyAlignment="1">
      <alignment horizontal="left" vertical="center"/>
    </xf>
    <xf numFmtId="0" fontId="20" fillId="6" borderId="58" xfId="3" applyFont="1" applyFill="1" applyBorder="1" applyAlignment="1">
      <alignment vertical="center" wrapText="1"/>
    </xf>
    <xf numFmtId="0" fontId="19" fillId="0" borderId="0" xfId="3" applyFont="1" applyFill="1" applyBorder="1" applyAlignment="1">
      <alignment vertical="center"/>
    </xf>
    <xf numFmtId="0" fontId="20" fillId="0" borderId="28" xfId="3" applyFont="1" applyBorder="1" applyAlignment="1">
      <alignment vertical="center" wrapText="1"/>
    </xf>
    <xf numFmtId="165" fontId="4" fillId="2" borderId="48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5" fontId="4" fillId="2" borderId="46" xfId="1" applyNumberFormat="1" applyFont="1" applyFill="1" applyBorder="1" applyAlignment="1">
      <alignment horizontal="center" vertical="center"/>
    </xf>
    <xf numFmtId="9" fontId="11" fillId="2" borderId="20" xfId="2" applyFont="1" applyFill="1" applyBorder="1" applyAlignment="1">
      <alignment horizontal="right" vertical="center"/>
    </xf>
    <xf numFmtId="165" fontId="4" fillId="2" borderId="8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48" xfId="1" applyNumberFormat="1" applyFont="1" applyFill="1" applyBorder="1" applyAlignment="1">
      <alignment vertical="center"/>
    </xf>
    <xf numFmtId="165" fontId="8" fillId="2" borderId="32" xfId="1" applyNumberFormat="1" applyFont="1" applyFill="1" applyBorder="1" applyAlignment="1">
      <alignment horizontal="right" vertical="center"/>
    </xf>
    <xf numFmtId="165" fontId="8" fillId="2" borderId="4" xfId="1" applyNumberFormat="1" applyFont="1" applyFill="1" applyBorder="1" applyAlignment="1">
      <alignment horizontal="right" vertical="center"/>
    </xf>
    <xf numFmtId="165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36" xfId="1" applyNumberFormat="1" applyFont="1" applyFill="1" applyBorder="1" applyAlignment="1">
      <alignment horizontal="center" vertical="center"/>
    </xf>
    <xf numFmtId="165" fontId="8" fillId="2" borderId="36" xfId="1" applyNumberFormat="1" applyFont="1" applyFill="1" applyBorder="1" applyAlignment="1">
      <alignment horizontal="right" vertical="center"/>
    </xf>
    <xf numFmtId="165" fontId="3" fillId="7" borderId="57" xfId="1" applyNumberFormat="1" applyFont="1" applyFill="1" applyBorder="1" applyAlignment="1">
      <alignment horizontal="center" vertical="center"/>
    </xf>
    <xf numFmtId="165" fontId="3" fillId="7" borderId="47" xfId="1" applyNumberFormat="1" applyFont="1" applyFill="1" applyBorder="1" applyAlignment="1">
      <alignment horizontal="center" vertical="center"/>
    </xf>
    <xf numFmtId="165" fontId="18" fillId="7" borderId="42" xfId="1" applyNumberFormat="1" applyFont="1" applyFill="1" applyBorder="1" applyAlignment="1">
      <alignment horizontal="center" vertical="center"/>
    </xf>
    <xf numFmtId="165" fontId="3" fillId="0" borderId="18" xfId="1" applyNumberFormat="1" applyFont="1" applyFill="1" applyBorder="1" applyAlignment="1">
      <alignment horizontal="right" vertical="center"/>
    </xf>
    <xf numFmtId="164" fontId="3" fillId="3" borderId="32" xfId="3" applyNumberFormat="1" applyFont="1" applyFill="1" applyBorder="1" applyAlignment="1">
      <alignment horizontal="right" vertical="center"/>
    </xf>
    <xf numFmtId="165" fontId="8" fillId="0" borderId="35" xfId="1" applyNumberFormat="1" applyFont="1" applyFill="1" applyBorder="1" applyAlignment="1">
      <alignment horizontal="right" vertical="center"/>
    </xf>
    <xf numFmtId="164" fontId="3" fillId="0" borderId="32" xfId="3" applyNumberFormat="1" applyFont="1" applyFill="1" applyBorder="1" applyAlignment="1">
      <alignment horizontal="right" vertical="center"/>
    </xf>
    <xf numFmtId="164" fontId="3" fillId="0" borderId="4" xfId="3" applyNumberFormat="1" applyFont="1" applyFill="1" applyBorder="1" applyAlignment="1">
      <alignment horizontal="right" vertical="center"/>
    </xf>
    <xf numFmtId="165" fontId="3" fillId="0" borderId="32" xfId="1" applyNumberFormat="1" applyFont="1" applyFill="1" applyBorder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43" fontId="8" fillId="0" borderId="34" xfId="1" applyFont="1" applyFill="1" applyBorder="1" applyAlignment="1">
      <alignment horizontal="center" vertical="center"/>
    </xf>
    <xf numFmtId="167" fontId="8" fillId="0" borderId="34" xfId="1" applyNumberFormat="1" applyFont="1" applyFill="1" applyBorder="1" applyAlignment="1">
      <alignment horizontal="center" vertical="center"/>
    </xf>
    <xf numFmtId="167" fontId="8" fillId="0" borderId="34" xfId="1" applyNumberFormat="1" applyFont="1" applyFill="1" applyBorder="1" applyAlignment="1">
      <alignment horizontal="right" vertical="center"/>
    </xf>
    <xf numFmtId="164" fontId="3" fillId="0" borderId="34" xfId="3" applyNumberFormat="1" applyFont="1" applyFill="1" applyBorder="1" applyAlignment="1">
      <alignment horizontal="right" vertical="center"/>
    </xf>
    <xf numFmtId="165" fontId="3" fillId="3" borderId="56" xfId="1" applyNumberFormat="1" applyFont="1" applyFill="1" applyBorder="1" applyAlignment="1">
      <alignment horizontal="right" vertical="center"/>
    </xf>
    <xf numFmtId="165" fontId="3" fillId="3" borderId="32" xfId="1" applyNumberFormat="1" applyFont="1" applyFill="1" applyBorder="1" applyAlignment="1">
      <alignment horizontal="right" vertical="center"/>
    </xf>
    <xf numFmtId="43" fontId="8" fillId="0" borderId="17" xfId="1" applyFont="1" applyFill="1" applyBorder="1" applyAlignment="1">
      <alignment horizontal="right" vertical="center"/>
    </xf>
    <xf numFmtId="165" fontId="4" fillId="0" borderId="11" xfId="1" applyNumberFormat="1" applyFont="1" applyFill="1" applyBorder="1" applyAlignment="1">
      <alignment horizontal="center" vertical="center"/>
    </xf>
    <xf numFmtId="165" fontId="11" fillId="0" borderId="21" xfId="1" applyNumberFormat="1" applyFont="1" applyFill="1" applyBorder="1" applyAlignment="1">
      <alignment horizontal="center" vertical="center"/>
    </xf>
    <xf numFmtId="165" fontId="4" fillId="2" borderId="2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39" xfId="1" applyNumberFormat="1" applyFont="1" applyFill="1" applyBorder="1" applyAlignment="1">
      <alignment horizontal="center" vertical="center"/>
    </xf>
    <xf numFmtId="165" fontId="11" fillId="2" borderId="20" xfId="1" applyNumberFormat="1" applyFont="1" applyFill="1" applyBorder="1" applyAlignment="1">
      <alignment horizontal="center" vertical="center"/>
    </xf>
    <xf numFmtId="165" fontId="11" fillId="0" borderId="20" xfId="1" applyNumberFormat="1" applyFont="1" applyFill="1" applyBorder="1" applyAlignment="1">
      <alignment horizontal="center" vertical="center"/>
    </xf>
    <xf numFmtId="43" fontId="11" fillId="7" borderId="18" xfId="1" applyFont="1" applyFill="1" applyBorder="1" applyAlignment="1">
      <alignment horizontal="center" vertical="center"/>
    </xf>
    <xf numFmtId="165" fontId="8" fillId="7" borderId="17" xfId="1" applyNumberFormat="1" applyFont="1" applyFill="1" applyBorder="1" applyAlignment="1">
      <alignment horizontal="center" vertical="center"/>
    </xf>
    <xf numFmtId="165" fontId="8" fillId="7" borderId="34" xfId="1" applyNumberFormat="1" applyFont="1" applyFill="1" applyBorder="1" applyAlignment="1">
      <alignment horizontal="center" vertical="center"/>
    </xf>
    <xf numFmtId="165" fontId="8" fillId="7" borderId="18" xfId="1" applyNumberFormat="1" applyFont="1" applyFill="1" applyBorder="1" applyAlignment="1">
      <alignment horizontal="center" vertical="center"/>
    </xf>
    <xf numFmtId="165" fontId="8" fillId="0" borderId="40" xfId="1" applyNumberFormat="1" applyFont="1" applyFill="1" applyBorder="1" applyAlignment="1">
      <alignment horizontal="right" vertical="center"/>
    </xf>
    <xf numFmtId="165" fontId="3" fillId="0" borderId="54" xfId="1" applyNumberFormat="1" applyFont="1" applyFill="1" applyBorder="1" applyAlignment="1">
      <alignment horizontal="right" vertical="center"/>
    </xf>
    <xf numFmtId="165" fontId="8" fillId="0" borderId="54" xfId="1" applyNumberFormat="1" applyFont="1" applyFill="1" applyBorder="1" applyAlignment="1">
      <alignment horizontal="right" vertical="center"/>
    </xf>
    <xf numFmtId="165" fontId="4" fillId="7" borderId="41" xfId="1" applyNumberFormat="1" applyFont="1" applyFill="1" applyBorder="1" applyAlignment="1">
      <alignment horizontal="center" vertical="center"/>
    </xf>
    <xf numFmtId="165" fontId="8" fillId="7" borderId="18" xfId="1" applyNumberFormat="1" applyFont="1" applyFill="1" applyBorder="1" applyAlignment="1">
      <alignment horizontal="right" vertical="center"/>
    </xf>
    <xf numFmtId="165" fontId="3" fillId="7" borderId="48" xfId="1" applyNumberFormat="1" applyFont="1" applyFill="1" applyBorder="1" applyAlignment="1">
      <alignment horizontal="right" vertical="center"/>
    </xf>
    <xf numFmtId="165" fontId="4" fillId="7" borderId="47" xfId="1" applyNumberFormat="1" applyFont="1" applyFill="1" applyBorder="1" applyAlignment="1">
      <alignment horizontal="center" vertical="center"/>
    </xf>
    <xf numFmtId="165" fontId="4" fillId="7" borderId="29" xfId="1" applyNumberFormat="1" applyFont="1" applyFill="1" applyBorder="1" applyAlignment="1">
      <alignment horizontal="center" vertical="center"/>
    </xf>
    <xf numFmtId="165" fontId="8" fillId="7" borderId="43" xfId="1" applyNumberFormat="1" applyFont="1" applyFill="1" applyBorder="1" applyAlignment="1">
      <alignment horizontal="right" vertical="center"/>
    </xf>
    <xf numFmtId="165" fontId="4" fillId="2" borderId="32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165" fontId="8" fillId="7" borderId="45" xfId="1" applyNumberFormat="1" applyFont="1" applyFill="1" applyBorder="1" applyAlignment="1">
      <alignment horizontal="right" vertical="center"/>
    </xf>
    <xf numFmtId="165" fontId="4" fillId="7" borderId="18" xfId="1" applyNumberFormat="1" applyFont="1" applyFill="1" applyBorder="1" applyAlignment="1">
      <alignment vertical="center"/>
    </xf>
    <xf numFmtId="165" fontId="8" fillId="7" borderId="47" xfId="1" applyNumberFormat="1" applyFont="1" applyFill="1" applyBorder="1" applyAlignment="1">
      <alignment horizontal="right" vertical="center"/>
    </xf>
    <xf numFmtId="165" fontId="4" fillId="7" borderId="29" xfId="1" applyNumberFormat="1" applyFont="1" applyFill="1" applyBorder="1" applyAlignment="1">
      <alignment vertical="center"/>
    </xf>
    <xf numFmtId="165" fontId="4" fillId="2" borderId="21" xfId="1" applyNumberFormat="1" applyFont="1" applyFill="1" applyBorder="1" applyAlignment="1">
      <alignment horizontal="center" vertical="center"/>
    </xf>
    <xf numFmtId="165" fontId="8" fillId="7" borderId="50" xfId="1" applyNumberFormat="1" applyFont="1" applyFill="1" applyBorder="1" applyAlignment="1">
      <alignment horizontal="right" vertical="center"/>
    </xf>
    <xf numFmtId="165" fontId="8" fillId="7" borderId="49" xfId="1" applyNumberFormat="1" applyFont="1" applyFill="1" applyBorder="1" applyAlignment="1">
      <alignment horizontal="right" vertical="center"/>
    </xf>
    <xf numFmtId="43" fontId="26" fillId="2" borderId="12" xfId="1" quotePrefix="1" applyNumberFormat="1" applyFont="1" applyFill="1" applyBorder="1" applyAlignment="1">
      <alignment horizontal="center" vertical="center" wrapText="1"/>
    </xf>
    <xf numFmtId="0" fontId="25" fillId="7" borderId="10" xfId="3" quotePrefix="1" applyFont="1" applyFill="1" applyBorder="1" applyAlignment="1">
      <alignment horizontal="center" vertical="center" wrapText="1"/>
    </xf>
    <xf numFmtId="0" fontId="25" fillId="7" borderId="11" xfId="3" quotePrefix="1" applyFont="1" applyFill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center" vertical="center"/>
    </xf>
    <xf numFmtId="43" fontId="8" fillId="0" borderId="37" xfId="1" applyFont="1" applyFill="1" applyBorder="1" applyAlignment="1">
      <alignment horizontal="center" vertical="center"/>
    </xf>
    <xf numFmtId="9" fontId="11" fillId="7" borderId="40" xfId="2" applyFont="1" applyFill="1" applyBorder="1" applyAlignment="1">
      <alignment vertical="center"/>
    </xf>
    <xf numFmtId="9" fontId="11" fillId="7" borderId="34" xfId="2" applyFont="1" applyFill="1" applyBorder="1" applyAlignment="1">
      <alignment vertical="center"/>
    </xf>
    <xf numFmtId="0" fontId="11" fillId="3" borderId="0" xfId="3" applyFont="1" applyFill="1" applyAlignment="1">
      <alignment vertical="center"/>
    </xf>
    <xf numFmtId="9" fontId="11" fillId="7" borderId="40" xfId="2" applyFont="1" applyFill="1" applyBorder="1" applyAlignment="1">
      <alignment horizontal="center" vertical="center"/>
    </xf>
    <xf numFmtId="9" fontId="11" fillId="7" borderId="34" xfId="2" applyFont="1" applyFill="1" applyBorder="1" applyAlignment="1">
      <alignment horizontal="center" vertical="center"/>
    </xf>
    <xf numFmtId="165" fontId="11" fillId="7" borderId="35" xfId="1" applyNumberFormat="1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165" fontId="4" fillId="3" borderId="46" xfId="1" applyNumberFormat="1" applyFont="1" applyFill="1" applyBorder="1" applyAlignment="1">
      <alignment horizontal="center" vertical="center"/>
    </xf>
    <xf numFmtId="165" fontId="11" fillId="2" borderId="40" xfId="1" applyNumberFormat="1" applyFont="1" applyFill="1" applyBorder="1" applyAlignment="1">
      <alignment horizontal="center" vertical="center"/>
    </xf>
    <xf numFmtId="165" fontId="11" fillId="2" borderId="34" xfId="1" applyNumberFormat="1" applyFont="1" applyFill="1" applyBorder="1" applyAlignment="1">
      <alignment horizontal="center" vertical="center"/>
    </xf>
    <xf numFmtId="165" fontId="4" fillId="3" borderId="4" xfId="1" applyNumberFormat="1" applyFont="1" applyFill="1" applyBorder="1" applyAlignment="1">
      <alignment horizontal="center" vertical="center"/>
    </xf>
    <xf numFmtId="165" fontId="11" fillId="3" borderId="40" xfId="1" applyNumberFormat="1" applyFont="1" applyFill="1" applyBorder="1" applyAlignment="1">
      <alignment horizontal="center" vertical="center"/>
    </xf>
    <xf numFmtId="165" fontId="11" fillId="0" borderId="23" xfId="1" applyNumberFormat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49" fontId="8" fillId="2" borderId="13" xfId="3" applyNumberFormat="1" applyFont="1" applyFill="1" applyBorder="1" applyAlignment="1">
      <alignment horizontal="center" vertical="center" wrapText="1"/>
    </xf>
    <xf numFmtId="49" fontId="8" fillId="2" borderId="14" xfId="3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7" fillId="6" borderId="2" xfId="4" applyFont="1" applyFill="1" applyBorder="1" applyAlignment="1">
      <alignment horizontal="center" vertical="center" wrapText="1"/>
    </xf>
    <xf numFmtId="0" fontId="7" fillId="6" borderId="3" xfId="4" applyFont="1" applyFill="1" applyBorder="1" applyAlignment="1">
      <alignment horizontal="center" vertical="center" wrapText="1"/>
    </xf>
    <xf numFmtId="49" fontId="20" fillId="2" borderId="13" xfId="3" applyNumberFormat="1" applyFont="1" applyFill="1" applyBorder="1" applyAlignment="1">
      <alignment horizontal="center" vertical="center" wrapText="1"/>
    </xf>
    <xf numFmtId="49" fontId="20" fillId="2" borderId="14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43" fontId="12" fillId="0" borderId="0" xfId="1" applyNumberFormat="1" applyFont="1" applyFill="1" applyBorder="1" applyAlignment="1">
      <alignment horizontal="center" vertical="center"/>
    </xf>
    <xf numFmtId="49" fontId="20" fillId="2" borderId="13" xfId="3" applyNumberFormat="1" applyFont="1" applyFill="1" applyBorder="1" applyAlignment="1">
      <alignment horizontal="left" vertical="center" wrapText="1"/>
    </xf>
    <xf numFmtId="49" fontId="20" fillId="2" borderId="14" xfId="3" applyNumberFormat="1" applyFont="1" applyFill="1" applyBorder="1" applyAlignment="1">
      <alignment horizontal="left" vertical="center" wrapText="1"/>
    </xf>
    <xf numFmtId="49" fontId="20" fillId="2" borderId="27" xfId="3" applyNumberFormat="1" applyFont="1" applyFill="1" applyBorder="1" applyAlignment="1">
      <alignment horizontal="center" vertical="center" wrapText="1"/>
    </xf>
    <xf numFmtId="49" fontId="20" fillId="2" borderId="28" xfId="3" applyNumberFormat="1" applyFont="1" applyFill="1" applyBorder="1" applyAlignment="1">
      <alignment horizontal="center" vertical="center" wrapText="1"/>
    </xf>
    <xf numFmtId="0" fontId="20" fillId="2" borderId="11" xfId="3" applyFont="1" applyFill="1" applyBorder="1" applyAlignment="1">
      <alignment horizontal="center" vertical="center" wrapText="1"/>
    </xf>
    <xf numFmtId="0" fontId="20" fillId="2" borderId="30" xfId="3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_Assets Final" xfId="3" xr:uid="{EF14A91E-9E81-444F-A979-CD88ADD72188}"/>
    <cellStyle name="Normal_Inflows" xfId="4" xr:uid="{10B5A297-C419-4A5E-B832-E419AB12BD7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95BB-39A9-4294-B43D-A691B81FB6F2}">
  <sheetPr codeName="Hoja6"/>
  <dimension ref="A1:U133"/>
  <sheetViews>
    <sheetView showGridLines="0" zoomScale="80" zoomScaleNormal="80" zoomScalePageLayoutView="60" workbookViewId="0">
      <pane xSplit="4" ySplit="7" topLeftCell="E8" activePane="bottomRight" state="frozen"/>
      <selection pane="topRight" activeCell="G1" sqref="G1"/>
      <selection pane="bottomLeft" activeCell="A9" sqref="A9"/>
      <selection pane="bottomRight" activeCell="H52" sqref="H52"/>
    </sheetView>
  </sheetViews>
  <sheetFormatPr baseColWidth="10" defaultColWidth="11.453125" defaultRowHeight="13.5" x14ac:dyDescent="0.25"/>
  <cols>
    <col min="1" max="1" width="11.453125" style="8"/>
    <col min="2" max="2" width="17.1796875" style="324" bestFit="1" customWidth="1"/>
    <col min="3" max="3" width="19.54296875" style="325" customWidth="1"/>
    <col min="4" max="4" width="58.453125" style="2" customWidth="1"/>
    <col min="5" max="5" width="27.1796875" style="2" customWidth="1"/>
    <col min="6" max="9" width="20.81640625" style="2" customWidth="1"/>
    <col min="10" max="10" width="29" style="2" customWidth="1"/>
    <col min="11" max="20" width="20.81640625" style="2" customWidth="1"/>
    <col min="21" max="21" width="30" style="2" customWidth="1"/>
    <col min="22" max="16384" width="11.453125" style="2"/>
  </cols>
  <sheetData>
    <row r="1" spans="1:21" ht="15.75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29.25" customHeight="1" thickBot="1" x14ac:dyDescent="0.3"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4"/>
    </row>
    <row r="3" spans="1:21" ht="15" customHeight="1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5" customHeight="1" thickBot="1" x14ac:dyDescent="0.3">
      <c r="D4" s="16" t="s">
        <v>0</v>
      </c>
      <c r="E4" s="17"/>
      <c r="F4" s="458" t="s">
        <v>23</v>
      </c>
      <c r="G4" s="459"/>
      <c r="H4" s="459"/>
      <c r="I4" s="459"/>
      <c r="J4" s="460"/>
      <c r="K4" s="4"/>
      <c r="L4" s="4"/>
      <c r="M4" s="4"/>
      <c r="N4" s="4"/>
      <c r="O4" s="3"/>
      <c r="P4" s="3"/>
      <c r="Q4" s="3"/>
      <c r="R4" s="3"/>
      <c r="S4" s="3"/>
      <c r="T4" s="3"/>
    </row>
    <row r="5" spans="1:21" ht="15" customHeight="1" thickBot="1" x14ac:dyDescent="0.3"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455"/>
      <c r="P5" s="455"/>
      <c r="Q5" s="455"/>
      <c r="R5" s="455"/>
      <c r="S5" s="455"/>
      <c r="T5" s="455"/>
    </row>
    <row r="6" spans="1:21" s="6" customFormat="1" ht="51.75" customHeight="1" thickBot="1" x14ac:dyDescent="0.3">
      <c r="A6" s="451" t="s">
        <v>49</v>
      </c>
      <c r="B6" s="461" t="s">
        <v>33</v>
      </c>
      <c r="C6" s="326"/>
      <c r="D6" s="456" t="s">
        <v>1</v>
      </c>
      <c r="E6" s="456" t="s">
        <v>2</v>
      </c>
      <c r="F6" s="456"/>
      <c r="G6" s="456"/>
      <c r="H6" s="456"/>
      <c r="I6" s="456"/>
      <c r="J6" s="43" t="s">
        <v>21</v>
      </c>
      <c r="K6" s="456" t="s">
        <v>72</v>
      </c>
      <c r="L6" s="456"/>
      <c r="M6" s="456"/>
      <c r="N6" s="456"/>
      <c r="O6" s="456"/>
      <c r="P6" s="456" t="s">
        <v>4</v>
      </c>
      <c r="Q6" s="456"/>
      <c r="R6" s="456"/>
      <c r="S6" s="456"/>
      <c r="T6" s="456"/>
      <c r="U6" s="15" t="s">
        <v>20</v>
      </c>
    </row>
    <row r="7" spans="1:21" s="6" customFormat="1" ht="51.75" customHeight="1" thickBot="1" x14ac:dyDescent="0.4">
      <c r="A7" s="452"/>
      <c r="B7" s="462"/>
      <c r="C7" s="327" t="s">
        <v>50</v>
      </c>
      <c r="D7" s="457"/>
      <c r="E7" s="65" t="s">
        <v>5</v>
      </c>
      <c r="F7" s="65" t="s">
        <v>6</v>
      </c>
      <c r="G7" s="65" t="s">
        <v>7</v>
      </c>
      <c r="H7" s="65" t="s">
        <v>8</v>
      </c>
      <c r="I7" s="65" t="s">
        <v>71</v>
      </c>
      <c r="J7" s="65" t="s">
        <v>73</v>
      </c>
      <c r="K7" s="65" t="s">
        <v>5</v>
      </c>
      <c r="L7" s="65" t="s">
        <v>6</v>
      </c>
      <c r="M7" s="65" t="s">
        <v>7</v>
      </c>
      <c r="N7" s="65" t="s">
        <v>8</v>
      </c>
      <c r="O7" s="65" t="s">
        <v>71</v>
      </c>
      <c r="P7" s="65" t="s">
        <v>5</v>
      </c>
      <c r="Q7" s="65" t="s">
        <v>6</v>
      </c>
      <c r="R7" s="65" t="s">
        <v>7</v>
      </c>
      <c r="S7" s="65" t="s">
        <v>8</v>
      </c>
      <c r="T7" s="65" t="s">
        <v>71</v>
      </c>
      <c r="U7" s="66" t="s">
        <v>9</v>
      </c>
    </row>
    <row r="8" spans="1:21" s="6" customFormat="1" ht="30.75" customHeight="1" thickBot="1" x14ac:dyDescent="0.4">
      <c r="A8" s="22">
        <v>1</v>
      </c>
      <c r="B8" s="328">
        <v>100000</v>
      </c>
      <c r="C8" s="328">
        <v>9</v>
      </c>
      <c r="D8" s="64" t="s">
        <v>164</v>
      </c>
      <c r="E8" s="76"/>
      <c r="F8" s="76"/>
      <c r="G8" s="76"/>
      <c r="H8" s="76"/>
      <c r="I8" s="123"/>
      <c r="J8" s="134"/>
      <c r="K8" s="143"/>
      <c r="L8" s="144"/>
      <c r="M8" s="144"/>
      <c r="N8" s="144"/>
      <c r="O8" s="145"/>
      <c r="P8" s="433"/>
      <c r="Q8" s="434"/>
      <c r="R8" s="434"/>
      <c r="S8" s="434"/>
      <c r="T8" s="434"/>
      <c r="U8" s="432" t="e">
        <f>+U9/Denominador!U8</f>
        <v>#DIV/0!</v>
      </c>
    </row>
    <row r="9" spans="1:21" s="6" customFormat="1" ht="45" customHeight="1" thickBot="1" x14ac:dyDescent="0.4">
      <c r="A9" s="23">
        <v>2</v>
      </c>
      <c r="B9" s="329">
        <v>200000</v>
      </c>
      <c r="C9" s="329">
        <v>10</v>
      </c>
      <c r="D9" s="64" t="s">
        <v>74</v>
      </c>
      <c r="E9" s="397">
        <f>+E10+E16</f>
        <v>0</v>
      </c>
      <c r="F9" s="397">
        <f t="shared" ref="F9:I9" si="0">+F10+F16</f>
        <v>0</v>
      </c>
      <c r="G9" s="397">
        <f t="shared" si="0"/>
        <v>0</v>
      </c>
      <c r="H9" s="397">
        <f t="shared" si="0"/>
        <v>0</v>
      </c>
      <c r="I9" s="398">
        <f t="shared" si="0"/>
        <v>0</v>
      </c>
      <c r="J9" s="135">
        <f t="shared" ref="J9:J31" si="1">+SUM(E9:I9)</f>
        <v>0</v>
      </c>
      <c r="K9" s="146"/>
      <c r="L9" s="72"/>
      <c r="M9" s="72"/>
      <c r="N9" s="72"/>
      <c r="O9" s="147"/>
      <c r="P9" s="396">
        <f>+P10+P16</f>
        <v>0</v>
      </c>
      <c r="Q9" s="396">
        <f>+Q10+Q16</f>
        <v>0</v>
      </c>
      <c r="R9" s="396">
        <f t="shared" ref="R9" si="2">+R10+R16</f>
        <v>0</v>
      </c>
      <c r="S9" s="396">
        <f t="shared" ref="S9" si="3">+S10+S16</f>
        <v>0</v>
      </c>
      <c r="T9" s="396">
        <f t="shared" ref="T9" si="4">+T10+T16</f>
        <v>0</v>
      </c>
      <c r="U9" s="29">
        <f>SUM(P9:T9)</f>
        <v>0</v>
      </c>
    </row>
    <row r="10" spans="1:21" s="6" customFormat="1" ht="45" customHeight="1" thickBot="1" x14ac:dyDescent="0.4">
      <c r="A10" s="23">
        <v>3</v>
      </c>
      <c r="B10" s="330">
        <v>210000</v>
      </c>
      <c r="C10" s="329" t="s">
        <v>52</v>
      </c>
      <c r="D10" s="44" t="s">
        <v>165</v>
      </c>
      <c r="E10" s="86">
        <f>+E11+E12</f>
        <v>0</v>
      </c>
      <c r="F10" s="86">
        <f>+F11+F12</f>
        <v>0</v>
      </c>
      <c r="G10" s="86">
        <f>+G11+G12</f>
        <v>0</v>
      </c>
      <c r="H10" s="86">
        <f t="shared" ref="H10" si="5">+H11+H12</f>
        <v>0</v>
      </c>
      <c r="I10" s="391">
        <f>+I11+I12</f>
        <v>0</v>
      </c>
      <c r="J10" s="136">
        <f>SUM(E10:I10)</f>
        <v>0</v>
      </c>
      <c r="K10" s="148"/>
      <c r="L10" s="99"/>
      <c r="M10" s="99"/>
      <c r="N10" s="99"/>
      <c r="O10" s="149"/>
      <c r="P10" s="435">
        <f>+P11+P12</f>
        <v>0</v>
      </c>
      <c r="Q10" s="436">
        <f>+Q11+Q12</f>
        <v>0</v>
      </c>
      <c r="R10" s="436">
        <f>+R11+R12</f>
        <v>0</v>
      </c>
      <c r="S10" s="436">
        <f>+S11+S12</f>
        <v>0</v>
      </c>
      <c r="T10" s="436">
        <f>+T11+T12</f>
        <v>0</v>
      </c>
      <c r="U10" s="87">
        <f>SUM(P10:T10)</f>
        <v>0</v>
      </c>
    </row>
    <row r="11" spans="1:21" s="6" customFormat="1" ht="45" customHeight="1" thickBot="1" x14ac:dyDescent="0.4">
      <c r="A11" s="23">
        <v>4</v>
      </c>
      <c r="B11" s="331">
        <v>210100</v>
      </c>
      <c r="C11" s="329" t="s">
        <v>52</v>
      </c>
      <c r="D11" s="30" t="s">
        <v>75</v>
      </c>
      <c r="E11" s="49"/>
      <c r="F11" s="49"/>
      <c r="G11" s="49"/>
      <c r="H11" s="49"/>
      <c r="I11" s="390"/>
      <c r="J11" s="137">
        <f>+SUM(E11:I11)</f>
        <v>0</v>
      </c>
      <c r="K11" s="308">
        <v>1</v>
      </c>
      <c r="L11" s="309">
        <v>1</v>
      </c>
      <c r="M11" s="309">
        <v>1</v>
      </c>
      <c r="N11" s="309">
        <v>1</v>
      </c>
      <c r="O11" s="310">
        <v>1</v>
      </c>
      <c r="P11" s="180">
        <f>+E11*K11</f>
        <v>0</v>
      </c>
      <c r="Q11" s="49">
        <f>+F11*L11</f>
        <v>0</v>
      </c>
      <c r="R11" s="49">
        <f>+G11*M11</f>
        <v>0</v>
      </c>
      <c r="S11" s="49">
        <f>+H11*N11</f>
        <v>0</v>
      </c>
      <c r="T11" s="49">
        <f>+I11*O11</f>
        <v>0</v>
      </c>
      <c r="U11" s="32">
        <f t="shared" ref="U11:U12" si="6">SUM(P11:T11)</f>
        <v>0</v>
      </c>
    </row>
    <row r="12" spans="1:21" s="6" customFormat="1" ht="45" customHeight="1" thickBot="1" x14ac:dyDescent="0.4">
      <c r="A12" s="23"/>
      <c r="B12" s="331">
        <v>210200</v>
      </c>
      <c r="C12" s="329" t="s">
        <v>53</v>
      </c>
      <c r="D12" s="30" t="s">
        <v>163</v>
      </c>
      <c r="E12" s="49">
        <f>+E13+E14+E15</f>
        <v>0</v>
      </c>
      <c r="F12" s="49">
        <f t="shared" ref="F12:I12" si="7">+F13+F14+F15</f>
        <v>0</v>
      </c>
      <c r="G12" s="49">
        <f t="shared" si="7"/>
        <v>0</v>
      </c>
      <c r="H12" s="49">
        <f t="shared" si="7"/>
        <v>0</v>
      </c>
      <c r="I12" s="389">
        <f t="shared" si="7"/>
        <v>0</v>
      </c>
      <c r="J12" s="137">
        <f>+SUM(E12:I12)</f>
        <v>0</v>
      </c>
      <c r="K12" s="100"/>
      <c r="L12" s="75"/>
      <c r="M12" s="75"/>
      <c r="N12" s="75"/>
      <c r="O12" s="150"/>
      <c r="P12" s="180">
        <f>+P13+P14+P15</f>
        <v>0</v>
      </c>
      <c r="Q12" s="49">
        <f>+Q13+Q14+Q15</f>
        <v>0</v>
      </c>
      <c r="R12" s="49">
        <f>+R13+R14+R15</f>
        <v>0</v>
      </c>
      <c r="S12" s="49">
        <f>+S13+S14+S15</f>
        <v>0</v>
      </c>
      <c r="T12" s="49">
        <f>+T13+T14+T15</f>
        <v>0</v>
      </c>
      <c r="U12" s="32">
        <f t="shared" si="6"/>
        <v>0</v>
      </c>
    </row>
    <row r="13" spans="1:21" s="6" customFormat="1" ht="75" customHeight="1" x14ac:dyDescent="0.35">
      <c r="A13" s="23"/>
      <c r="B13" s="332">
        <v>210210</v>
      </c>
      <c r="C13" s="329" t="s">
        <v>175</v>
      </c>
      <c r="D13" s="88" t="s">
        <v>166</v>
      </c>
      <c r="E13" s="90"/>
      <c r="F13" s="90"/>
      <c r="G13" s="90"/>
      <c r="H13" s="91"/>
      <c r="I13" s="386"/>
      <c r="J13" s="138">
        <f>SUM(E13:I13)</f>
        <v>0</v>
      </c>
      <c r="K13" s="151"/>
      <c r="L13" s="116"/>
      <c r="M13" s="117"/>
      <c r="N13" s="118">
        <v>1</v>
      </c>
      <c r="O13" s="152"/>
      <c r="P13" s="181"/>
      <c r="Q13" s="90"/>
      <c r="R13" s="90"/>
      <c r="S13" s="91">
        <f>+H13*N13</f>
        <v>0</v>
      </c>
      <c r="T13" s="90"/>
      <c r="U13" s="92">
        <f>SUM(P13:T13)</f>
        <v>0</v>
      </c>
    </row>
    <row r="14" spans="1:21" s="6" customFormat="1" ht="71.25" customHeight="1" x14ac:dyDescent="0.35">
      <c r="A14" s="23"/>
      <c r="B14" s="332">
        <v>210220</v>
      </c>
      <c r="C14" s="329" t="s">
        <v>176</v>
      </c>
      <c r="D14" s="93" t="s">
        <v>76</v>
      </c>
      <c r="E14" s="83"/>
      <c r="F14" s="83"/>
      <c r="G14" s="84"/>
      <c r="H14" s="83"/>
      <c r="I14" s="387"/>
      <c r="J14" s="139">
        <f>SUM(E14:I14)</f>
        <v>0</v>
      </c>
      <c r="K14" s="153"/>
      <c r="L14" s="119"/>
      <c r="M14" s="120">
        <v>0.5</v>
      </c>
      <c r="N14" s="121"/>
      <c r="O14" s="154"/>
      <c r="P14" s="182"/>
      <c r="Q14" s="83"/>
      <c r="R14" s="84">
        <f>+G14*M14</f>
        <v>0</v>
      </c>
      <c r="S14" s="83"/>
      <c r="T14" s="83"/>
      <c r="U14" s="13">
        <f t="shared" ref="U14:U47" si="8">SUM(P14:T14)</f>
        <v>0</v>
      </c>
    </row>
    <row r="15" spans="1:21" ht="71.25" customHeight="1" thickBot="1" x14ac:dyDescent="0.4">
      <c r="A15" s="8">
        <v>5</v>
      </c>
      <c r="B15" s="332">
        <v>210230</v>
      </c>
      <c r="C15" s="329" t="s">
        <v>177</v>
      </c>
      <c r="D15" s="94" t="s">
        <v>167</v>
      </c>
      <c r="E15" s="96"/>
      <c r="F15" s="96"/>
      <c r="G15" s="97"/>
      <c r="H15" s="97"/>
      <c r="I15" s="388"/>
      <c r="J15" s="140">
        <f>SUM(E15:I15)</f>
        <v>0</v>
      </c>
      <c r="K15" s="155">
        <v>0</v>
      </c>
      <c r="L15" s="122">
        <v>0</v>
      </c>
      <c r="M15" s="95"/>
      <c r="N15" s="95"/>
      <c r="O15" s="156"/>
      <c r="P15" s="183">
        <f>+E15*K15</f>
        <v>0</v>
      </c>
      <c r="Q15" s="96">
        <f>+F15*L15</f>
        <v>0</v>
      </c>
      <c r="R15" s="97"/>
      <c r="S15" s="97"/>
      <c r="T15" s="98"/>
      <c r="U15" s="63">
        <f t="shared" si="8"/>
        <v>0</v>
      </c>
    </row>
    <row r="16" spans="1:21" ht="62.5" customHeight="1" thickBot="1" x14ac:dyDescent="0.4">
      <c r="A16" s="8">
        <v>3</v>
      </c>
      <c r="B16" s="330">
        <v>220000</v>
      </c>
      <c r="C16" s="329" t="s">
        <v>53</v>
      </c>
      <c r="D16" s="30" t="s">
        <v>48</v>
      </c>
      <c r="E16" s="48">
        <f>+E17+E28+E48</f>
        <v>0</v>
      </c>
      <c r="F16" s="48">
        <f t="shared" ref="F16:H16" si="9">+F17+F28+F48</f>
        <v>0</v>
      </c>
      <c r="G16" s="48">
        <f t="shared" si="9"/>
        <v>0</v>
      </c>
      <c r="H16" s="48">
        <f t="shared" si="9"/>
        <v>0</v>
      </c>
      <c r="I16" s="78"/>
      <c r="J16" s="137">
        <f>+SUM(E16:I16)</f>
        <v>0</v>
      </c>
      <c r="K16" s="100"/>
      <c r="L16" s="74"/>
      <c r="M16" s="74"/>
      <c r="N16" s="74"/>
      <c r="O16" s="157"/>
      <c r="P16" s="184">
        <f>+P17+P28+P48</f>
        <v>0</v>
      </c>
      <c r="Q16" s="48">
        <f t="shared" ref="Q16" si="10">+Q17+Q28+Q48</f>
        <v>0</v>
      </c>
      <c r="R16" s="48">
        <f t="shared" ref="R16" si="11">+R17+R28+R48</f>
        <v>0</v>
      </c>
      <c r="S16" s="48">
        <f t="shared" ref="S16" si="12">+S17+S28+S48</f>
        <v>0</v>
      </c>
      <c r="T16" s="74"/>
      <c r="U16" s="32">
        <f t="shared" si="8"/>
        <v>0</v>
      </c>
    </row>
    <row r="17" spans="1:21" ht="58.75" customHeight="1" thickBot="1" x14ac:dyDescent="0.4">
      <c r="A17" s="8">
        <v>4</v>
      </c>
      <c r="B17" s="331">
        <v>220100</v>
      </c>
      <c r="C17" s="329" t="s">
        <v>53</v>
      </c>
      <c r="D17" s="30" t="s">
        <v>168</v>
      </c>
      <c r="E17" s="48">
        <f>+E18+E23</f>
        <v>0</v>
      </c>
      <c r="F17" s="48">
        <f t="shared" ref="F17:H17" si="13">+F18+F23</f>
        <v>0</v>
      </c>
      <c r="G17" s="48">
        <f t="shared" si="13"/>
        <v>0</v>
      </c>
      <c r="H17" s="48">
        <f t="shared" si="13"/>
        <v>0</v>
      </c>
      <c r="I17" s="125"/>
      <c r="J17" s="137">
        <f t="shared" si="1"/>
        <v>0</v>
      </c>
      <c r="K17" s="100"/>
      <c r="L17" s="74"/>
      <c r="M17" s="74"/>
      <c r="N17" s="74"/>
      <c r="O17" s="157"/>
      <c r="P17" s="184">
        <f>+P18+P23</f>
        <v>0</v>
      </c>
      <c r="Q17" s="48">
        <f t="shared" ref="Q17" si="14">+Q18+Q23</f>
        <v>0</v>
      </c>
      <c r="R17" s="48">
        <f t="shared" ref="R17" si="15">+R18+R23</f>
        <v>0</v>
      </c>
      <c r="S17" s="48">
        <f t="shared" ref="S17" si="16">+S18+S23</f>
        <v>0</v>
      </c>
      <c r="T17" s="74"/>
      <c r="U17" s="32">
        <f t="shared" si="8"/>
        <v>0</v>
      </c>
    </row>
    <row r="18" spans="1:21" ht="45" customHeight="1" thickBot="1" x14ac:dyDescent="0.4">
      <c r="A18" s="8">
        <v>5</v>
      </c>
      <c r="B18" s="331">
        <v>220110</v>
      </c>
      <c r="C18" s="329" t="s">
        <v>54</v>
      </c>
      <c r="D18" s="30" t="s">
        <v>169</v>
      </c>
      <c r="E18" s="42">
        <f>SUM(E19:E22)</f>
        <v>0</v>
      </c>
      <c r="F18" s="42">
        <f t="shared" ref="F18:H18" si="17">SUM(F19:F22)</f>
        <v>0</v>
      </c>
      <c r="G18" s="42">
        <f t="shared" si="17"/>
        <v>0</v>
      </c>
      <c r="H18" s="42">
        <f t="shared" si="17"/>
        <v>0</v>
      </c>
      <c r="I18" s="126"/>
      <c r="J18" s="140">
        <f t="shared" si="1"/>
        <v>0</v>
      </c>
      <c r="K18" s="101"/>
      <c r="L18" s="73"/>
      <c r="M18" s="73"/>
      <c r="N18" s="73"/>
      <c r="O18" s="158"/>
      <c r="P18" s="185">
        <f>SUM(P19:P22)</f>
        <v>0</v>
      </c>
      <c r="Q18" s="42">
        <f t="shared" ref="Q18" si="18">SUM(Q19:Q22)</f>
        <v>0</v>
      </c>
      <c r="R18" s="42">
        <f t="shared" ref="R18" si="19">SUM(R19:R22)</f>
        <v>0</v>
      </c>
      <c r="S18" s="42">
        <f t="shared" ref="S18" si="20">SUM(S19:S22)</f>
        <v>0</v>
      </c>
      <c r="T18" s="73"/>
      <c r="U18" s="38">
        <f t="shared" si="8"/>
        <v>0</v>
      </c>
    </row>
    <row r="19" spans="1:21" ht="45" customHeight="1" x14ac:dyDescent="0.35">
      <c r="A19" s="8">
        <v>6</v>
      </c>
      <c r="B19" s="332">
        <v>220111</v>
      </c>
      <c r="C19" s="329" t="s">
        <v>178</v>
      </c>
      <c r="D19" s="46" t="s">
        <v>77</v>
      </c>
      <c r="E19" s="392"/>
      <c r="F19" s="392"/>
      <c r="G19" s="392"/>
      <c r="H19" s="392"/>
      <c r="I19" s="124"/>
      <c r="J19" s="139">
        <f t="shared" si="1"/>
        <v>0</v>
      </c>
      <c r="K19" s="159">
        <v>0.95</v>
      </c>
      <c r="L19" s="39">
        <v>0.95</v>
      </c>
      <c r="M19" s="39">
        <v>0.95</v>
      </c>
      <c r="N19" s="39">
        <v>1</v>
      </c>
      <c r="O19" s="160"/>
      <c r="P19" s="400">
        <f>+E19*K19</f>
        <v>0</v>
      </c>
      <c r="Q19" s="401">
        <f t="shared" ref="Q19:S19" si="21">+F19*L19</f>
        <v>0</v>
      </c>
      <c r="R19" s="401">
        <f t="shared" si="21"/>
        <v>0</v>
      </c>
      <c r="S19" s="401">
        <f t="shared" si="21"/>
        <v>0</v>
      </c>
      <c r="T19" s="82"/>
      <c r="U19" s="29">
        <f t="shared" si="8"/>
        <v>0</v>
      </c>
    </row>
    <row r="20" spans="1:21" ht="45" customHeight="1" x14ac:dyDescent="0.35">
      <c r="A20" s="8">
        <v>6</v>
      </c>
      <c r="B20" s="332">
        <v>220112</v>
      </c>
      <c r="C20" s="329" t="s">
        <v>178</v>
      </c>
      <c r="D20" s="45" t="s">
        <v>78</v>
      </c>
      <c r="E20" s="392"/>
      <c r="F20" s="392"/>
      <c r="G20" s="392"/>
      <c r="H20" s="392"/>
      <c r="I20" s="127"/>
      <c r="J20" s="141">
        <f t="shared" si="1"/>
        <v>0</v>
      </c>
      <c r="K20" s="161">
        <v>0.95</v>
      </c>
      <c r="L20" s="39">
        <v>0.95</v>
      </c>
      <c r="M20" s="39">
        <v>0.95</v>
      </c>
      <c r="N20" s="24">
        <v>1</v>
      </c>
      <c r="O20" s="162"/>
      <c r="P20" s="400">
        <f>+E20*K20</f>
        <v>0</v>
      </c>
      <c r="Q20" s="401">
        <f t="shared" ref="Q20:Q21" si="22">+F20*L20</f>
        <v>0</v>
      </c>
      <c r="R20" s="401">
        <f t="shared" ref="R20:R21" si="23">+G20*M20</f>
        <v>0</v>
      </c>
      <c r="S20" s="401">
        <f>+H20*N20</f>
        <v>0</v>
      </c>
      <c r="T20" s="103"/>
      <c r="U20" s="13">
        <f t="shared" si="8"/>
        <v>0</v>
      </c>
    </row>
    <row r="21" spans="1:21" ht="45" customHeight="1" x14ac:dyDescent="0.35">
      <c r="A21" s="8">
        <v>6</v>
      </c>
      <c r="B21" s="332">
        <v>220113</v>
      </c>
      <c r="C21" s="329" t="s">
        <v>178</v>
      </c>
      <c r="D21" s="45" t="s">
        <v>79</v>
      </c>
      <c r="E21" s="392"/>
      <c r="F21" s="392"/>
      <c r="G21" s="392"/>
      <c r="H21" s="392"/>
      <c r="I21" s="127"/>
      <c r="J21" s="141">
        <f t="shared" si="1"/>
        <v>0</v>
      </c>
      <c r="K21" s="161">
        <v>0.95</v>
      </c>
      <c r="L21" s="39">
        <v>0.95</v>
      </c>
      <c r="M21" s="39">
        <v>0.95</v>
      </c>
      <c r="N21" s="24">
        <v>1</v>
      </c>
      <c r="O21" s="162"/>
      <c r="P21" s="400">
        <f>+E21*K21</f>
        <v>0</v>
      </c>
      <c r="Q21" s="401">
        <f t="shared" si="22"/>
        <v>0</v>
      </c>
      <c r="R21" s="401">
        <f t="shared" si="23"/>
        <v>0</v>
      </c>
      <c r="S21" s="401">
        <f t="shared" ref="S21" si="24">+H21*N21</f>
        <v>0</v>
      </c>
      <c r="T21" s="103"/>
      <c r="U21" s="13">
        <f t="shared" si="8"/>
        <v>0</v>
      </c>
    </row>
    <row r="22" spans="1:21" ht="45" customHeight="1" thickBot="1" x14ac:dyDescent="0.4">
      <c r="A22" s="8">
        <v>6</v>
      </c>
      <c r="B22" s="333">
        <v>220114</v>
      </c>
      <c r="C22" s="329" t="s">
        <v>178</v>
      </c>
      <c r="D22" s="45" t="s">
        <v>80</v>
      </c>
      <c r="E22" s="392"/>
      <c r="F22" s="392"/>
      <c r="G22" s="392"/>
      <c r="H22" s="392"/>
      <c r="I22" s="127"/>
      <c r="J22" s="141">
        <f t="shared" si="1"/>
        <v>0</v>
      </c>
      <c r="K22" s="161">
        <v>0.95</v>
      </c>
      <c r="L22" s="24">
        <v>0.95</v>
      </c>
      <c r="M22" s="24">
        <v>0.95</v>
      </c>
      <c r="N22" s="24">
        <v>1</v>
      </c>
      <c r="O22" s="162"/>
      <c r="P22" s="400">
        <f>+E22*K22</f>
        <v>0</v>
      </c>
      <c r="Q22" s="401">
        <f t="shared" ref="Q22" si="25">+F22*L22</f>
        <v>0</v>
      </c>
      <c r="R22" s="401">
        <f t="shared" ref="R22" si="26">+G22*M22</f>
        <v>0</v>
      </c>
      <c r="S22" s="401">
        <f t="shared" ref="S22" si="27">+H22*N22</f>
        <v>0</v>
      </c>
      <c r="T22" s="103"/>
      <c r="U22" s="13">
        <f t="shared" si="8"/>
        <v>0</v>
      </c>
    </row>
    <row r="23" spans="1:21" ht="45" customHeight="1" thickBot="1" x14ac:dyDescent="0.4">
      <c r="A23" s="8">
        <v>5</v>
      </c>
      <c r="B23" s="331">
        <v>220120</v>
      </c>
      <c r="C23" s="329" t="s">
        <v>179</v>
      </c>
      <c r="D23" s="41" t="s">
        <v>81</v>
      </c>
      <c r="E23" s="31">
        <f>SUM(E24:E27)</f>
        <v>0</v>
      </c>
      <c r="F23" s="31">
        <f t="shared" ref="F23:H23" si="28">SUM(F24:F27)</f>
        <v>0</v>
      </c>
      <c r="G23" s="31">
        <f t="shared" si="28"/>
        <v>0</v>
      </c>
      <c r="H23" s="31">
        <f t="shared" si="28"/>
        <v>0</v>
      </c>
      <c r="I23" s="125"/>
      <c r="J23" s="137">
        <f t="shared" si="1"/>
        <v>0</v>
      </c>
      <c r="K23" s="163"/>
      <c r="L23" s="102"/>
      <c r="M23" s="102"/>
      <c r="N23" s="102"/>
      <c r="O23" s="157"/>
      <c r="P23" s="187">
        <f>SUM(P24:P27)</f>
        <v>0</v>
      </c>
      <c r="Q23" s="31">
        <f t="shared" ref="Q23:S23" si="29">SUM(Q24:Q27)</f>
        <v>0</v>
      </c>
      <c r="R23" s="31">
        <f t="shared" si="29"/>
        <v>0</v>
      </c>
      <c r="S23" s="31">
        <f t="shared" si="29"/>
        <v>0</v>
      </c>
      <c r="T23" s="74"/>
      <c r="U23" s="32">
        <f t="shared" si="8"/>
        <v>0</v>
      </c>
    </row>
    <row r="24" spans="1:21" ht="45" customHeight="1" x14ac:dyDescent="0.35">
      <c r="A24" s="8">
        <v>6</v>
      </c>
      <c r="B24" s="333">
        <v>220121</v>
      </c>
      <c r="C24" s="329" t="s">
        <v>180</v>
      </c>
      <c r="D24" s="45" t="s">
        <v>77</v>
      </c>
      <c r="E24" s="394"/>
      <c r="F24" s="394"/>
      <c r="G24" s="394"/>
      <c r="H24" s="394"/>
      <c r="I24" s="124"/>
      <c r="J24" s="139">
        <f t="shared" si="1"/>
        <v>0</v>
      </c>
      <c r="K24" s="159">
        <v>0.9</v>
      </c>
      <c r="L24" s="39">
        <v>0.9</v>
      </c>
      <c r="M24" s="39">
        <v>0.9</v>
      </c>
      <c r="N24" s="39">
        <v>1</v>
      </c>
      <c r="O24" s="160"/>
      <c r="P24" s="400">
        <f>+E24*K24</f>
        <v>0</v>
      </c>
      <c r="Q24" s="401">
        <f>+F24*L24</f>
        <v>0</v>
      </c>
      <c r="R24" s="401">
        <f>+G24*M24</f>
        <v>0</v>
      </c>
      <c r="S24" s="401">
        <f>+H24*N24</f>
        <v>0</v>
      </c>
      <c r="T24" s="82"/>
      <c r="U24" s="29">
        <f t="shared" si="8"/>
        <v>0</v>
      </c>
    </row>
    <row r="25" spans="1:21" ht="45" customHeight="1" x14ac:dyDescent="0.35">
      <c r="A25" s="8">
        <v>6</v>
      </c>
      <c r="B25" s="333">
        <v>220122</v>
      </c>
      <c r="C25" s="329" t="s">
        <v>180</v>
      </c>
      <c r="D25" s="45" t="s">
        <v>82</v>
      </c>
      <c r="E25" s="395"/>
      <c r="F25" s="395"/>
      <c r="G25" s="395"/>
      <c r="H25" s="395"/>
      <c r="I25" s="127"/>
      <c r="J25" s="141">
        <f t="shared" si="1"/>
        <v>0</v>
      </c>
      <c r="K25" s="161">
        <v>0.9</v>
      </c>
      <c r="L25" s="24">
        <v>0.9</v>
      </c>
      <c r="M25" s="24">
        <v>0.9</v>
      </c>
      <c r="N25" s="24">
        <v>1</v>
      </c>
      <c r="O25" s="162"/>
      <c r="P25" s="400">
        <f t="shared" ref="P25:P27" si="30">+E25*K25</f>
        <v>0</v>
      </c>
      <c r="Q25" s="401">
        <f t="shared" ref="Q25:Q27" si="31">+F25*L25</f>
        <v>0</v>
      </c>
      <c r="R25" s="401">
        <f t="shared" ref="R25:R27" si="32">+G25*M25</f>
        <v>0</v>
      </c>
      <c r="S25" s="401">
        <f t="shared" ref="S25:S27" si="33">+H25*N25</f>
        <v>0</v>
      </c>
      <c r="T25" s="103"/>
      <c r="U25" s="13">
        <f t="shared" si="8"/>
        <v>0</v>
      </c>
    </row>
    <row r="26" spans="1:21" ht="45" customHeight="1" x14ac:dyDescent="0.35">
      <c r="A26" s="8">
        <v>6</v>
      </c>
      <c r="B26" s="333">
        <v>220123</v>
      </c>
      <c r="C26" s="329" t="s">
        <v>180</v>
      </c>
      <c r="D26" s="45" t="s">
        <v>79</v>
      </c>
      <c r="E26" s="393"/>
      <c r="F26" s="393"/>
      <c r="G26" s="393"/>
      <c r="H26" s="393"/>
      <c r="I26" s="127"/>
      <c r="J26" s="141">
        <f t="shared" si="1"/>
        <v>0</v>
      </c>
      <c r="K26" s="161">
        <v>0.9</v>
      </c>
      <c r="L26" s="24">
        <v>0.9</v>
      </c>
      <c r="M26" s="24">
        <v>0.9</v>
      </c>
      <c r="N26" s="24">
        <v>1</v>
      </c>
      <c r="O26" s="162"/>
      <c r="P26" s="186">
        <f t="shared" si="30"/>
        <v>0</v>
      </c>
      <c r="Q26" s="40">
        <f t="shared" si="31"/>
        <v>0</v>
      </c>
      <c r="R26" s="40">
        <f t="shared" si="32"/>
        <v>0</v>
      </c>
      <c r="S26" s="40">
        <f t="shared" si="33"/>
        <v>0</v>
      </c>
      <c r="T26" s="103"/>
      <c r="U26" s="13">
        <f t="shared" si="8"/>
        <v>0</v>
      </c>
    </row>
    <row r="27" spans="1:21" ht="45" customHeight="1" thickBot="1" x14ac:dyDescent="0.4">
      <c r="A27" s="8">
        <v>6</v>
      </c>
      <c r="B27" s="333">
        <v>220124</v>
      </c>
      <c r="C27" s="329" t="s">
        <v>180</v>
      </c>
      <c r="D27" s="45" t="s">
        <v>80</v>
      </c>
      <c r="E27" s="393"/>
      <c r="F27" s="393"/>
      <c r="G27" s="393"/>
      <c r="H27" s="393"/>
      <c r="I27" s="127"/>
      <c r="J27" s="141">
        <f t="shared" si="1"/>
        <v>0</v>
      </c>
      <c r="K27" s="161">
        <v>0.9</v>
      </c>
      <c r="L27" s="24">
        <v>0.9</v>
      </c>
      <c r="M27" s="24">
        <v>0.9</v>
      </c>
      <c r="N27" s="24">
        <v>1</v>
      </c>
      <c r="O27" s="162"/>
      <c r="P27" s="186">
        <f t="shared" si="30"/>
        <v>0</v>
      </c>
      <c r="Q27" s="40">
        <f t="shared" si="31"/>
        <v>0</v>
      </c>
      <c r="R27" s="40">
        <f t="shared" si="32"/>
        <v>0</v>
      </c>
      <c r="S27" s="40">
        <f t="shared" si="33"/>
        <v>0</v>
      </c>
      <c r="T27" s="103"/>
      <c r="U27" s="13">
        <f t="shared" si="8"/>
        <v>0</v>
      </c>
    </row>
    <row r="28" spans="1:21" ht="52.5" customHeight="1" thickBot="1" x14ac:dyDescent="0.4">
      <c r="A28" s="8">
        <v>4</v>
      </c>
      <c r="B28" s="331">
        <v>220200</v>
      </c>
      <c r="C28" s="329" t="s">
        <v>55</v>
      </c>
      <c r="D28" s="30" t="s">
        <v>10</v>
      </c>
      <c r="E28" s="48">
        <f>+E29+E31</f>
        <v>0</v>
      </c>
      <c r="F28" s="48">
        <f t="shared" ref="F28:H28" si="34">+F29+F31</f>
        <v>0</v>
      </c>
      <c r="G28" s="48">
        <f t="shared" si="34"/>
        <v>0</v>
      </c>
      <c r="H28" s="48">
        <f t="shared" si="34"/>
        <v>0</v>
      </c>
      <c r="I28" s="125"/>
      <c r="J28" s="137">
        <f t="shared" si="1"/>
        <v>0</v>
      </c>
      <c r="K28" s="164"/>
      <c r="L28" s="77"/>
      <c r="M28" s="77"/>
      <c r="N28" s="77"/>
      <c r="O28" s="165"/>
      <c r="P28" s="184">
        <f>+P29+P31</f>
        <v>0</v>
      </c>
      <c r="Q28" s="48">
        <f>+Q29+Q31</f>
        <v>0</v>
      </c>
      <c r="R28" s="48">
        <f>+R29+R31</f>
        <v>0</v>
      </c>
      <c r="S28" s="48">
        <f>+S29+S31</f>
        <v>0</v>
      </c>
      <c r="T28" s="74"/>
      <c r="U28" s="32">
        <f>SUM(P28:T28)</f>
        <v>0</v>
      </c>
    </row>
    <row r="29" spans="1:21" ht="52.5" customHeight="1" thickBot="1" x14ac:dyDescent="0.4">
      <c r="A29" s="8">
        <v>5</v>
      </c>
      <c r="B29" s="334">
        <v>220210</v>
      </c>
      <c r="C29" s="329" t="s">
        <v>56</v>
      </c>
      <c r="D29" s="30" t="s">
        <v>83</v>
      </c>
      <c r="E29" s="48">
        <f>+E30</f>
        <v>0</v>
      </c>
      <c r="F29" s="48">
        <f t="shared" ref="F29:H29" si="35">+F30</f>
        <v>0</v>
      </c>
      <c r="G29" s="48">
        <f t="shared" si="35"/>
        <v>0</v>
      </c>
      <c r="H29" s="48">
        <f t="shared" si="35"/>
        <v>0</v>
      </c>
      <c r="I29" s="125"/>
      <c r="J29" s="137">
        <f t="shared" si="1"/>
        <v>0</v>
      </c>
      <c r="K29" s="164"/>
      <c r="L29" s="77"/>
      <c r="M29" s="77"/>
      <c r="N29" s="77"/>
      <c r="O29" s="165"/>
      <c r="P29" s="184">
        <f>+P30</f>
        <v>0</v>
      </c>
      <c r="Q29" s="48">
        <f t="shared" ref="Q29" si="36">+Q30</f>
        <v>0</v>
      </c>
      <c r="R29" s="48">
        <f t="shared" ref="R29" si="37">+R30</f>
        <v>0</v>
      </c>
      <c r="S29" s="48">
        <f t="shared" ref="S29" si="38">+S30</f>
        <v>0</v>
      </c>
      <c r="T29" s="74"/>
      <c r="U29" s="32">
        <f>SUM(P29:T29)</f>
        <v>0</v>
      </c>
    </row>
    <row r="30" spans="1:21" ht="45" customHeight="1" thickBot="1" x14ac:dyDescent="0.4">
      <c r="A30" s="8">
        <v>6</v>
      </c>
      <c r="B30" s="333">
        <v>220211</v>
      </c>
      <c r="C30" s="329" t="s">
        <v>100</v>
      </c>
      <c r="D30" s="26" t="s">
        <v>84</v>
      </c>
      <c r="E30" s="48"/>
      <c r="F30" s="399"/>
      <c r="G30" s="399"/>
      <c r="H30" s="399"/>
      <c r="I30" s="124"/>
      <c r="J30" s="137">
        <f t="shared" si="1"/>
        <v>0</v>
      </c>
      <c r="K30" s="166">
        <v>0.5</v>
      </c>
      <c r="L30" s="58">
        <v>0.5</v>
      </c>
      <c r="M30" s="58">
        <v>0.5</v>
      </c>
      <c r="N30" s="58">
        <v>0.5</v>
      </c>
      <c r="O30" s="167"/>
      <c r="P30" s="400">
        <f>+E30*K30</f>
        <v>0</v>
      </c>
      <c r="Q30" s="401">
        <f t="shared" ref="Q30:S30" si="39">+F30*L30</f>
        <v>0</v>
      </c>
      <c r="R30" s="401">
        <f t="shared" si="39"/>
        <v>0</v>
      </c>
      <c r="S30" s="401">
        <f t="shared" si="39"/>
        <v>0</v>
      </c>
      <c r="T30" s="107"/>
      <c r="U30" s="29">
        <f>SUM(P30:T30)</f>
        <v>0</v>
      </c>
    </row>
    <row r="31" spans="1:21" ht="45" customHeight="1" thickBot="1" x14ac:dyDescent="0.4">
      <c r="A31" s="8">
        <v>5</v>
      </c>
      <c r="B31" s="334">
        <v>220220</v>
      </c>
      <c r="C31" s="329" t="s">
        <v>57</v>
      </c>
      <c r="D31" s="30" t="s">
        <v>85</v>
      </c>
      <c r="E31" s="48">
        <f>SUM(E32:E47)</f>
        <v>0</v>
      </c>
      <c r="F31" s="48">
        <f t="shared" ref="F31:H31" si="40">SUM(F32:F47)</f>
        <v>0</v>
      </c>
      <c r="G31" s="48">
        <f t="shared" si="40"/>
        <v>0</v>
      </c>
      <c r="H31" s="48">
        <f t="shared" si="40"/>
        <v>0</v>
      </c>
      <c r="I31" s="78"/>
      <c r="J31" s="137">
        <f t="shared" si="1"/>
        <v>0</v>
      </c>
      <c r="K31" s="168"/>
      <c r="L31" s="109"/>
      <c r="M31" s="109"/>
      <c r="N31" s="109"/>
      <c r="O31" s="169"/>
      <c r="P31" s="184">
        <f>SUM(P32:P47)</f>
        <v>0</v>
      </c>
      <c r="Q31" s="48">
        <f t="shared" ref="Q31" si="41">SUM(Q32:Q47)</f>
        <v>0</v>
      </c>
      <c r="R31" s="48">
        <f t="shared" ref="R31" si="42">SUM(R32:R47)</f>
        <v>0</v>
      </c>
      <c r="S31" s="48">
        <f t="shared" ref="S31" si="43">SUM(S32:S47)</f>
        <v>0</v>
      </c>
      <c r="T31" s="108"/>
      <c r="U31" s="13">
        <f>SUM(P31:T31)</f>
        <v>0</v>
      </c>
    </row>
    <row r="32" spans="1:21" ht="39.65" customHeight="1" x14ac:dyDescent="0.35">
      <c r="A32" s="8">
        <v>6</v>
      </c>
      <c r="B32" s="333">
        <v>22022101</v>
      </c>
      <c r="C32" s="329" t="s">
        <v>181</v>
      </c>
      <c r="D32" s="45" t="s">
        <v>86</v>
      </c>
      <c r="E32" s="393"/>
      <c r="F32" s="393"/>
      <c r="G32" s="393"/>
      <c r="H32" s="393"/>
      <c r="I32" s="127"/>
      <c r="J32" s="139">
        <f>SUM(E32:I32)</f>
        <v>0</v>
      </c>
      <c r="K32" s="161">
        <v>0.5</v>
      </c>
      <c r="L32" s="24">
        <v>0.5</v>
      </c>
      <c r="M32" s="24">
        <v>0.5</v>
      </c>
      <c r="N32" s="24">
        <v>1</v>
      </c>
      <c r="O32" s="170"/>
      <c r="P32" s="400">
        <f>+E32*K32</f>
        <v>0</v>
      </c>
      <c r="Q32" s="401">
        <f>+F32*L32</f>
        <v>0</v>
      </c>
      <c r="R32" s="401">
        <f>+G32*M32</f>
        <v>0</v>
      </c>
      <c r="S32" s="401">
        <f>+H32*N32</f>
        <v>0</v>
      </c>
      <c r="T32" s="108"/>
      <c r="U32" s="13">
        <f>SUM(P32:T32)</f>
        <v>0</v>
      </c>
    </row>
    <row r="33" spans="1:21" ht="39.65" customHeight="1" x14ac:dyDescent="0.35">
      <c r="A33" s="8">
        <v>6</v>
      </c>
      <c r="B33" s="333">
        <v>22022102</v>
      </c>
      <c r="C33" s="329" t="s">
        <v>181</v>
      </c>
      <c r="D33" s="45" t="s">
        <v>87</v>
      </c>
      <c r="E33" s="393"/>
      <c r="F33" s="393"/>
      <c r="G33" s="393"/>
      <c r="H33" s="393"/>
      <c r="I33" s="127"/>
      <c r="J33" s="139">
        <f t="shared" ref="J33:J47" si="44">SUM(E33:I33)</f>
        <v>0</v>
      </c>
      <c r="K33" s="161">
        <v>0.5</v>
      </c>
      <c r="L33" s="24">
        <v>0.5</v>
      </c>
      <c r="M33" s="24">
        <v>0.5</v>
      </c>
      <c r="N33" s="24">
        <v>1</v>
      </c>
      <c r="O33" s="170"/>
      <c r="P33" s="400">
        <f t="shared" ref="P33:P47" si="45">+E33*K33</f>
        <v>0</v>
      </c>
      <c r="Q33" s="401">
        <f t="shared" ref="Q33:Q47" si="46">+F33*L33</f>
        <v>0</v>
      </c>
      <c r="R33" s="401">
        <f t="shared" ref="R33:R47" si="47">+G33*M33</f>
        <v>0</v>
      </c>
      <c r="S33" s="401">
        <f t="shared" ref="S33:S47" si="48">+H33*N33</f>
        <v>0</v>
      </c>
      <c r="T33" s="108"/>
      <c r="U33" s="13">
        <f t="shared" si="8"/>
        <v>0</v>
      </c>
    </row>
    <row r="34" spans="1:21" ht="39.65" customHeight="1" x14ac:dyDescent="0.35">
      <c r="A34" s="8">
        <v>6</v>
      </c>
      <c r="B34" s="333">
        <v>22022201</v>
      </c>
      <c r="C34" s="329" t="s">
        <v>181</v>
      </c>
      <c r="D34" s="45" t="s">
        <v>88</v>
      </c>
      <c r="E34" s="393"/>
      <c r="F34" s="393"/>
      <c r="G34" s="393"/>
      <c r="H34" s="393"/>
      <c r="I34" s="127"/>
      <c r="J34" s="139">
        <f t="shared" si="44"/>
        <v>0</v>
      </c>
      <c r="K34" s="161">
        <v>0.5</v>
      </c>
      <c r="L34" s="24">
        <v>0.5</v>
      </c>
      <c r="M34" s="24">
        <v>0.5</v>
      </c>
      <c r="N34" s="24">
        <v>1</v>
      </c>
      <c r="O34" s="170"/>
      <c r="P34" s="400">
        <f t="shared" si="45"/>
        <v>0</v>
      </c>
      <c r="Q34" s="401">
        <f t="shared" si="46"/>
        <v>0</v>
      </c>
      <c r="R34" s="401">
        <f t="shared" si="47"/>
        <v>0</v>
      </c>
      <c r="S34" s="401">
        <f t="shared" si="48"/>
        <v>0</v>
      </c>
      <c r="T34" s="108"/>
      <c r="U34" s="13">
        <f t="shared" si="8"/>
        <v>0</v>
      </c>
    </row>
    <row r="35" spans="1:21" ht="39.65" customHeight="1" x14ac:dyDescent="0.35">
      <c r="A35" s="8">
        <v>6</v>
      </c>
      <c r="B35" s="333">
        <v>22022202</v>
      </c>
      <c r="C35" s="329" t="s">
        <v>181</v>
      </c>
      <c r="D35" s="45" t="s">
        <v>89</v>
      </c>
      <c r="E35" s="393"/>
      <c r="F35" s="393"/>
      <c r="G35" s="393"/>
      <c r="H35" s="393"/>
      <c r="I35" s="127"/>
      <c r="J35" s="139">
        <f t="shared" si="44"/>
        <v>0</v>
      </c>
      <c r="K35" s="161">
        <v>0.5</v>
      </c>
      <c r="L35" s="24">
        <v>0.5</v>
      </c>
      <c r="M35" s="24">
        <v>0.5</v>
      </c>
      <c r="N35" s="24">
        <v>1</v>
      </c>
      <c r="O35" s="170"/>
      <c r="P35" s="400">
        <f t="shared" si="45"/>
        <v>0</v>
      </c>
      <c r="Q35" s="401">
        <f t="shared" si="46"/>
        <v>0</v>
      </c>
      <c r="R35" s="401">
        <f t="shared" si="47"/>
        <v>0</v>
      </c>
      <c r="S35" s="401">
        <f t="shared" si="48"/>
        <v>0</v>
      </c>
      <c r="T35" s="108"/>
      <c r="U35" s="13">
        <f t="shared" si="8"/>
        <v>0</v>
      </c>
    </row>
    <row r="36" spans="1:21" ht="39.65" customHeight="1" x14ac:dyDescent="0.35">
      <c r="A36" s="8">
        <v>6</v>
      </c>
      <c r="B36" s="333">
        <v>22022301</v>
      </c>
      <c r="C36" s="329" t="s">
        <v>181</v>
      </c>
      <c r="D36" s="45" t="s">
        <v>90</v>
      </c>
      <c r="E36" s="393"/>
      <c r="F36" s="393"/>
      <c r="G36" s="393"/>
      <c r="H36" s="393"/>
      <c r="I36" s="127"/>
      <c r="J36" s="139">
        <f t="shared" si="44"/>
        <v>0</v>
      </c>
      <c r="K36" s="161">
        <v>0.5</v>
      </c>
      <c r="L36" s="24">
        <v>0.5</v>
      </c>
      <c r="M36" s="24">
        <v>0.5</v>
      </c>
      <c r="N36" s="24">
        <v>1</v>
      </c>
      <c r="O36" s="170"/>
      <c r="P36" s="400">
        <f t="shared" si="45"/>
        <v>0</v>
      </c>
      <c r="Q36" s="401">
        <f t="shared" si="46"/>
        <v>0</v>
      </c>
      <c r="R36" s="401">
        <f t="shared" si="47"/>
        <v>0</v>
      </c>
      <c r="S36" s="401">
        <f t="shared" si="48"/>
        <v>0</v>
      </c>
      <c r="T36" s="108"/>
      <c r="U36" s="13">
        <f t="shared" si="8"/>
        <v>0</v>
      </c>
    </row>
    <row r="37" spans="1:21" ht="39.65" customHeight="1" x14ac:dyDescent="0.35">
      <c r="A37" s="8">
        <v>6</v>
      </c>
      <c r="B37" s="333">
        <v>22022302</v>
      </c>
      <c r="C37" s="329" t="s">
        <v>181</v>
      </c>
      <c r="D37" s="45" t="s">
        <v>91</v>
      </c>
      <c r="E37" s="393"/>
      <c r="F37" s="393"/>
      <c r="G37" s="393"/>
      <c r="H37" s="393"/>
      <c r="I37" s="127"/>
      <c r="J37" s="139">
        <f t="shared" si="44"/>
        <v>0</v>
      </c>
      <c r="K37" s="161">
        <v>0.5</v>
      </c>
      <c r="L37" s="24">
        <v>0.5</v>
      </c>
      <c r="M37" s="24">
        <v>0.5</v>
      </c>
      <c r="N37" s="24">
        <v>1</v>
      </c>
      <c r="O37" s="170"/>
      <c r="P37" s="400">
        <f t="shared" si="45"/>
        <v>0</v>
      </c>
      <c r="Q37" s="401">
        <f t="shared" si="46"/>
        <v>0</v>
      </c>
      <c r="R37" s="401">
        <f t="shared" si="47"/>
        <v>0</v>
      </c>
      <c r="S37" s="401">
        <f t="shared" si="48"/>
        <v>0</v>
      </c>
      <c r="T37" s="108"/>
      <c r="U37" s="13">
        <f t="shared" si="8"/>
        <v>0</v>
      </c>
    </row>
    <row r="38" spans="1:21" ht="39.65" customHeight="1" x14ac:dyDescent="0.35">
      <c r="A38" s="8">
        <v>6</v>
      </c>
      <c r="B38" s="333">
        <v>22022401</v>
      </c>
      <c r="C38" s="329" t="s">
        <v>181</v>
      </c>
      <c r="D38" s="45" t="s">
        <v>92</v>
      </c>
      <c r="E38" s="393"/>
      <c r="F38" s="393"/>
      <c r="G38" s="393"/>
      <c r="H38" s="393"/>
      <c r="I38" s="127"/>
      <c r="J38" s="139">
        <f t="shared" si="44"/>
        <v>0</v>
      </c>
      <c r="K38" s="161">
        <v>0.5</v>
      </c>
      <c r="L38" s="24">
        <v>0.5</v>
      </c>
      <c r="M38" s="24">
        <v>0.5</v>
      </c>
      <c r="N38" s="24">
        <v>1</v>
      </c>
      <c r="O38" s="170"/>
      <c r="P38" s="400">
        <f t="shared" si="45"/>
        <v>0</v>
      </c>
      <c r="Q38" s="401">
        <f t="shared" si="46"/>
        <v>0</v>
      </c>
      <c r="R38" s="401">
        <f t="shared" si="47"/>
        <v>0</v>
      </c>
      <c r="S38" s="401">
        <f t="shared" si="48"/>
        <v>0</v>
      </c>
      <c r="T38" s="108"/>
      <c r="U38" s="13">
        <f t="shared" si="8"/>
        <v>0</v>
      </c>
    </row>
    <row r="39" spans="1:21" ht="39.65" customHeight="1" x14ac:dyDescent="0.35">
      <c r="A39" s="8">
        <v>6</v>
      </c>
      <c r="B39" s="333">
        <v>22022402</v>
      </c>
      <c r="C39" s="329" t="s">
        <v>181</v>
      </c>
      <c r="D39" s="45" t="s">
        <v>93</v>
      </c>
      <c r="E39" s="393"/>
      <c r="F39" s="393"/>
      <c r="G39" s="393"/>
      <c r="H39" s="393"/>
      <c r="I39" s="127"/>
      <c r="J39" s="139">
        <f t="shared" si="44"/>
        <v>0</v>
      </c>
      <c r="K39" s="161">
        <v>0.5</v>
      </c>
      <c r="L39" s="24">
        <v>0.5</v>
      </c>
      <c r="M39" s="24">
        <v>0.5</v>
      </c>
      <c r="N39" s="24">
        <v>1</v>
      </c>
      <c r="O39" s="170"/>
      <c r="P39" s="400">
        <f t="shared" si="45"/>
        <v>0</v>
      </c>
      <c r="Q39" s="401">
        <f t="shared" si="46"/>
        <v>0</v>
      </c>
      <c r="R39" s="401">
        <f t="shared" si="47"/>
        <v>0</v>
      </c>
      <c r="S39" s="401">
        <f t="shared" si="48"/>
        <v>0</v>
      </c>
      <c r="T39" s="108"/>
      <c r="U39" s="13">
        <f t="shared" si="8"/>
        <v>0</v>
      </c>
    </row>
    <row r="40" spans="1:21" ht="39.65" customHeight="1" x14ac:dyDescent="0.35">
      <c r="A40" s="8">
        <v>6</v>
      </c>
      <c r="B40" s="333">
        <v>22022501</v>
      </c>
      <c r="C40" s="329" t="s">
        <v>181</v>
      </c>
      <c r="D40" s="45" t="s">
        <v>94</v>
      </c>
      <c r="E40" s="393"/>
      <c r="F40" s="393"/>
      <c r="G40" s="393"/>
      <c r="H40" s="393"/>
      <c r="I40" s="127"/>
      <c r="J40" s="139">
        <f t="shared" si="44"/>
        <v>0</v>
      </c>
      <c r="K40" s="161">
        <v>0.5</v>
      </c>
      <c r="L40" s="24">
        <v>0.5</v>
      </c>
      <c r="M40" s="24">
        <v>0.5</v>
      </c>
      <c r="N40" s="24">
        <v>1</v>
      </c>
      <c r="O40" s="170"/>
      <c r="P40" s="400">
        <f t="shared" si="45"/>
        <v>0</v>
      </c>
      <c r="Q40" s="401">
        <f t="shared" si="46"/>
        <v>0</v>
      </c>
      <c r="R40" s="401">
        <f t="shared" si="47"/>
        <v>0</v>
      </c>
      <c r="S40" s="401">
        <f t="shared" si="48"/>
        <v>0</v>
      </c>
      <c r="T40" s="108"/>
      <c r="U40" s="13">
        <f t="shared" si="8"/>
        <v>0</v>
      </c>
    </row>
    <row r="41" spans="1:21" ht="39.65" customHeight="1" x14ac:dyDescent="0.35">
      <c r="A41" s="8">
        <v>6</v>
      </c>
      <c r="B41" s="333">
        <v>22022502</v>
      </c>
      <c r="C41" s="329" t="s">
        <v>181</v>
      </c>
      <c r="D41" s="45" t="s">
        <v>95</v>
      </c>
      <c r="E41" s="393"/>
      <c r="F41" s="393"/>
      <c r="G41" s="393"/>
      <c r="H41" s="393"/>
      <c r="I41" s="127"/>
      <c r="J41" s="139">
        <f t="shared" si="44"/>
        <v>0</v>
      </c>
      <c r="K41" s="161">
        <v>0.5</v>
      </c>
      <c r="L41" s="24">
        <v>0.5</v>
      </c>
      <c r="M41" s="24">
        <v>0.5</v>
      </c>
      <c r="N41" s="24">
        <v>1</v>
      </c>
      <c r="O41" s="170"/>
      <c r="P41" s="400">
        <f t="shared" si="45"/>
        <v>0</v>
      </c>
      <c r="Q41" s="401">
        <f t="shared" si="46"/>
        <v>0</v>
      </c>
      <c r="R41" s="401">
        <f t="shared" si="47"/>
        <v>0</v>
      </c>
      <c r="S41" s="401">
        <f t="shared" si="48"/>
        <v>0</v>
      </c>
      <c r="T41" s="108"/>
      <c r="U41" s="13">
        <f t="shared" si="8"/>
        <v>0</v>
      </c>
    </row>
    <row r="42" spans="1:21" ht="39.65" customHeight="1" x14ac:dyDescent="0.35">
      <c r="A42" s="8">
        <v>6</v>
      </c>
      <c r="B42" s="333">
        <v>22022601</v>
      </c>
      <c r="C42" s="329" t="s">
        <v>181</v>
      </c>
      <c r="D42" s="45" t="s">
        <v>96</v>
      </c>
      <c r="E42" s="393"/>
      <c r="F42" s="393"/>
      <c r="G42" s="393"/>
      <c r="H42" s="393"/>
      <c r="I42" s="127"/>
      <c r="J42" s="139">
        <f t="shared" si="44"/>
        <v>0</v>
      </c>
      <c r="K42" s="161">
        <v>0.5</v>
      </c>
      <c r="L42" s="24">
        <v>0.5</v>
      </c>
      <c r="M42" s="24">
        <v>0.5</v>
      </c>
      <c r="N42" s="24">
        <v>1</v>
      </c>
      <c r="O42" s="170"/>
      <c r="P42" s="400">
        <f t="shared" si="45"/>
        <v>0</v>
      </c>
      <c r="Q42" s="401">
        <f t="shared" si="46"/>
        <v>0</v>
      </c>
      <c r="R42" s="401">
        <f t="shared" si="47"/>
        <v>0</v>
      </c>
      <c r="S42" s="401">
        <f t="shared" si="48"/>
        <v>0</v>
      </c>
      <c r="T42" s="108"/>
      <c r="U42" s="13">
        <f t="shared" si="8"/>
        <v>0</v>
      </c>
    </row>
    <row r="43" spans="1:21" ht="39.65" customHeight="1" x14ac:dyDescent="0.35">
      <c r="A43" s="8">
        <v>6</v>
      </c>
      <c r="B43" s="333">
        <v>22022602</v>
      </c>
      <c r="C43" s="329" t="s">
        <v>181</v>
      </c>
      <c r="D43" s="45" t="s">
        <v>99</v>
      </c>
      <c r="E43" s="393"/>
      <c r="F43" s="393"/>
      <c r="G43" s="393"/>
      <c r="H43" s="393"/>
      <c r="I43" s="127"/>
      <c r="J43" s="139">
        <f t="shared" si="44"/>
        <v>0</v>
      </c>
      <c r="K43" s="161">
        <v>0.5</v>
      </c>
      <c r="L43" s="24">
        <v>0.5</v>
      </c>
      <c r="M43" s="24">
        <v>0.5</v>
      </c>
      <c r="N43" s="24">
        <v>1</v>
      </c>
      <c r="O43" s="170"/>
      <c r="P43" s="400">
        <f t="shared" si="45"/>
        <v>0</v>
      </c>
      <c r="Q43" s="401">
        <f t="shared" si="46"/>
        <v>0</v>
      </c>
      <c r="R43" s="401">
        <f t="shared" si="47"/>
        <v>0</v>
      </c>
      <c r="S43" s="401">
        <f t="shared" si="48"/>
        <v>0</v>
      </c>
      <c r="T43" s="108"/>
      <c r="U43" s="13">
        <f t="shared" si="8"/>
        <v>0</v>
      </c>
    </row>
    <row r="44" spans="1:21" ht="39.65" customHeight="1" x14ac:dyDescent="0.35">
      <c r="A44" s="8">
        <v>6</v>
      </c>
      <c r="B44" s="333">
        <v>22022701</v>
      </c>
      <c r="C44" s="329" t="s">
        <v>181</v>
      </c>
      <c r="D44" s="45" t="s">
        <v>97</v>
      </c>
      <c r="E44" s="393"/>
      <c r="F44" s="393"/>
      <c r="G44" s="393"/>
      <c r="H44" s="393"/>
      <c r="I44" s="127"/>
      <c r="J44" s="139">
        <f t="shared" si="44"/>
        <v>0</v>
      </c>
      <c r="K44" s="161">
        <v>0.5</v>
      </c>
      <c r="L44" s="24">
        <v>0.5</v>
      </c>
      <c r="M44" s="24">
        <v>0.5</v>
      </c>
      <c r="N44" s="24">
        <v>1</v>
      </c>
      <c r="O44" s="170"/>
      <c r="P44" s="400">
        <f t="shared" si="45"/>
        <v>0</v>
      </c>
      <c r="Q44" s="401">
        <f t="shared" si="46"/>
        <v>0</v>
      </c>
      <c r="R44" s="401">
        <f t="shared" si="47"/>
        <v>0</v>
      </c>
      <c r="S44" s="401">
        <f t="shared" si="48"/>
        <v>0</v>
      </c>
      <c r="T44" s="108"/>
      <c r="U44" s="13">
        <f t="shared" si="8"/>
        <v>0</v>
      </c>
    </row>
    <row r="45" spans="1:21" ht="39.65" customHeight="1" x14ac:dyDescent="0.35">
      <c r="A45" s="8">
        <v>6</v>
      </c>
      <c r="B45" s="333">
        <v>22022702</v>
      </c>
      <c r="C45" s="329" t="s">
        <v>181</v>
      </c>
      <c r="D45" s="45" t="s">
        <v>98</v>
      </c>
      <c r="E45" s="393"/>
      <c r="F45" s="393"/>
      <c r="G45" s="393"/>
      <c r="H45" s="393"/>
      <c r="I45" s="127"/>
      <c r="J45" s="139">
        <f t="shared" si="44"/>
        <v>0</v>
      </c>
      <c r="K45" s="161">
        <v>0.5</v>
      </c>
      <c r="L45" s="24">
        <v>0.5</v>
      </c>
      <c r="M45" s="24">
        <v>0.5</v>
      </c>
      <c r="N45" s="24">
        <v>1</v>
      </c>
      <c r="O45" s="170"/>
      <c r="P45" s="400">
        <f t="shared" si="45"/>
        <v>0</v>
      </c>
      <c r="Q45" s="401">
        <f t="shared" si="46"/>
        <v>0</v>
      </c>
      <c r="R45" s="401">
        <f t="shared" si="47"/>
        <v>0</v>
      </c>
      <c r="S45" s="401">
        <f t="shared" si="48"/>
        <v>0</v>
      </c>
      <c r="T45" s="108"/>
      <c r="U45" s="13">
        <f t="shared" si="8"/>
        <v>0</v>
      </c>
    </row>
    <row r="46" spans="1:21" ht="61.25" customHeight="1" x14ac:dyDescent="0.35">
      <c r="A46" s="8">
        <v>6</v>
      </c>
      <c r="B46" s="333">
        <v>220228</v>
      </c>
      <c r="C46" s="329" t="s">
        <v>182</v>
      </c>
      <c r="D46" s="45" t="s">
        <v>170</v>
      </c>
      <c r="E46" s="393"/>
      <c r="F46" s="393"/>
      <c r="G46" s="393"/>
      <c r="H46" s="393"/>
      <c r="I46" s="127"/>
      <c r="J46" s="139">
        <f t="shared" si="44"/>
        <v>0</v>
      </c>
      <c r="K46" s="161">
        <v>0.5</v>
      </c>
      <c r="L46" s="24">
        <v>0.5</v>
      </c>
      <c r="M46" s="24">
        <v>0.5</v>
      </c>
      <c r="N46" s="24">
        <v>1</v>
      </c>
      <c r="O46" s="170"/>
      <c r="P46" s="400">
        <f t="shared" si="45"/>
        <v>0</v>
      </c>
      <c r="Q46" s="401">
        <f t="shared" si="46"/>
        <v>0</v>
      </c>
      <c r="R46" s="401">
        <f t="shared" si="47"/>
        <v>0</v>
      </c>
      <c r="S46" s="401">
        <f t="shared" si="48"/>
        <v>0</v>
      </c>
      <c r="T46" s="108"/>
      <c r="U46" s="13">
        <f t="shared" si="8"/>
        <v>0</v>
      </c>
    </row>
    <row r="47" spans="1:21" ht="61.25" customHeight="1" thickBot="1" x14ac:dyDescent="0.4">
      <c r="A47" s="8">
        <v>6</v>
      </c>
      <c r="B47" s="333">
        <v>220229</v>
      </c>
      <c r="C47" s="329" t="s">
        <v>182</v>
      </c>
      <c r="D47" s="45" t="s">
        <v>171</v>
      </c>
      <c r="E47" s="393"/>
      <c r="F47" s="393"/>
      <c r="G47" s="393"/>
      <c r="H47" s="393"/>
      <c r="I47" s="127"/>
      <c r="J47" s="139">
        <f t="shared" si="44"/>
        <v>0</v>
      </c>
      <c r="K47" s="161">
        <v>0.5</v>
      </c>
      <c r="L47" s="24">
        <v>0.5</v>
      </c>
      <c r="M47" s="24">
        <v>0.5</v>
      </c>
      <c r="N47" s="24">
        <v>1</v>
      </c>
      <c r="O47" s="170"/>
      <c r="P47" s="400">
        <f t="shared" si="45"/>
        <v>0</v>
      </c>
      <c r="Q47" s="401">
        <f t="shared" si="46"/>
        <v>0</v>
      </c>
      <c r="R47" s="401">
        <f t="shared" si="47"/>
        <v>0</v>
      </c>
      <c r="S47" s="401">
        <f t="shared" si="48"/>
        <v>0</v>
      </c>
      <c r="T47" s="108"/>
      <c r="U47" s="13">
        <f t="shared" si="8"/>
        <v>0</v>
      </c>
    </row>
    <row r="48" spans="1:21" ht="49.25" customHeight="1" thickBot="1" x14ac:dyDescent="0.4">
      <c r="A48" s="8">
        <v>4</v>
      </c>
      <c r="B48" s="331">
        <v>220300</v>
      </c>
      <c r="C48" s="329" t="s">
        <v>101</v>
      </c>
      <c r="D48" s="30" t="s">
        <v>172</v>
      </c>
      <c r="E48" s="114">
        <f>+E49+E54</f>
        <v>0</v>
      </c>
      <c r="F48" s="114">
        <f>+F49+F54</f>
        <v>0</v>
      </c>
      <c r="G48" s="114">
        <f>+G49+G54</f>
        <v>0</v>
      </c>
      <c r="H48" s="114">
        <f>+H49+H54</f>
        <v>0</v>
      </c>
      <c r="I48" s="78"/>
      <c r="J48" s="137">
        <f t="shared" ref="J48:J53" si="49">+SUM(E48:I48)</f>
        <v>0</v>
      </c>
      <c r="K48" s="171"/>
      <c r="L48" s="75"/>
      <c r="M48" s="75"/>
      <c r="N48" s="75"/>
      <c r="O48" s="172"/>
      <c r="P48" s="402">
        <f>+P49+P54</f>
        <v>0</v>
      </c>
      <c r="Q48" s="50">
        <f>+Q49+Q54</f>
        <v>0</v>
      </c>
      <c r="R48" s="50">
        <f>+R49+R54</f>
        <v>0</v>
      </c>
      <c r="S48" s="50">
        <f>+S49+S54</f>
        <v>0</v>
      </c>
      <c r="T48" s="79"/>
      <c r="U48" s="32">
        <f t="shared" ref="U48:U56" si="50">SUM(P48:T48)</f>
        <v>0</v>
      </c>
    </row>
    <row r="49" spans="1:21" ht="45" customHeight="1" thickBot="1" x14ac:dyDescent="0.4">
      <c r="A49" s="8">
        <v>5</v>
      </c>
      <c r="B49" s="334">
        <v>220310</v>
      </c>
      <c r="C49" s="329" t="s">
        <v>102</v>
      </c>
      <c r="D49" s="30" t="s">
        <v>103</v>
      </c>
      <c r="E49" s="115">
        <f>+E52+E53</f>
        <v>0</v>
      </c>
      <c r="F49" s="115">
        <f t="shared" ref="F49:H49" si="51">+F52+F53</f>
        <v>0</v>
      </c>
      <c r="G49" s="115">
        <f t="shared" si="51"/>
        <v>0</v>
      </c>
      <c r="H49" s="115">
        <f t="shared" si="51"/>
        <v>0</v>
      </c>
      <c r="I49" s="128"/>
      <c r="J49" s="137">
        <f t="shared" si="49"/>
        <v>0</v>
      </c>
      <c r="K49" s="171"/>
      <c r="L49" s="75"/>
      <c r="M49" s="75"/>
      <c r="N49" s="75"/>
      <c r="O49" s="150"/>
      <c r="P49" s="180">
        <f>+P52+P53</f>
        <v>0</v>
      </c>
      <c r="Q49" s="49">
        <f>+Q52+Q53</f>
        <v>0</v>
      </c>
      <c r="R49" s="49">
        <f>+R52+R53</f>
        <v>0</v>
      </c>
      <c r="S49" s="49">
        <f>+S52+S53</f>
        <v>0</v>
      </c>
      <c r="T49" s="79"/>
      <c r="U49" s="32">
        <f>+U52+U53</f>
        <v>0</v>
      </c>
    </row>
    <row r="50" spans="1:21" ht="45" customHeight="1" x14ac:dyDescent="0.35">
      <c r="A50" s="8">
        <v>6</v>
      </c>
      <c r="B50" s="333">
        <v>220311</v>
      </c>
      <c r="C50" s="329" t="s">
        <v>183</v>
      </c>
      <c r="D50" s="46" t="s">
        <v>34</v>
      </c>
      <c r="E50" s="51"/>
      <c r="F50" s="51"/>
      <c r="G50" s="51"/>
      <c r="H50" s="51"/>
      <c r="I50" s="129"/>
      <c r="J50" s="139">
        <f>+SUM(E50:I50)</f>
        <v>0</v>
      </c>
      <c r="K50" s="289"/>
      <c r="L50" s="290"/>
      <c r="M50" s="290"/>
      <c r="N50" s="290"/>
      <c r="O50" s="160"/>
      <c r="P50" s="188">
        <f t="shared" ref="P50:P53" si="52">+E50*K50</f>
        <v>0</v>
      </c>
      <c r="Q50" s="55">
        <f t="shared" ref="Q50:Q53" si="53">+F50*L50</f>
        <v>0</v>
      </c>
      <c r="R50" s="55">
        <f t="shared" ref="R50:R53" si="54">+G50*M50</f>
        <v>0</v>
      </c>
      <c r="S50" s="55">
        <f t="shared" ref="S50:S53" si="55">+H50*N50</f>
        <v>0</v>
      </c>
      <c r="T50" s="107"/>
      <c r="U50" s="29">
        <f t="shared" si="50"/>
        <v>0</v>
      </c>
    </row>
    <row r="51" spans="1:21" ht="45" customHeight="1" x14ac:dyDescent="0.35">
      <c r="A51" s="8">
        <v>6</v>
      </c>
      <c r="B51" s="333">
        <v>220312</v>
      </c>
      <c r="C51" s="329" t="s">
        <v>183</v>
      </c>
      <c r="D51" s="45" t="s">
        <v>35</v>
      </c>
      <c r="E51" s="52"/>
      <c r="F51" s="52"/>
      <c r="G51" s="52"/>
      <c r="H51" s="52"/>
      <c r="I51" s="130"/>
      <c r="J51" s="141">
        <f t="shared" si="49"/>
        <v>0</v>
      </c>
      <c r="K51" s="289"/>
      <c r="L51" s="290"/>
      <c r="M51" s="290"/>
      <c r="N51" s="290"/>
      <c r="O51" s="162"/>
      <c r="P51" s="189">
        <f t="shared" si="52"/>
        <v>0</v>
      </c>
      <c r="Q51" s="56">
        <f t="shared" si="53"/>
        <v>0</v>
      </c>
      <c r="R51" s="56">
        <f t="shared" si="54"/>
        <v>0</v>
      </c>
      <c r="S51" s="56">
        <f t="shared" si="55"/>
        <v>0</v>
      </c>
      <c r="T51" s="108"/>
      <c r="U51" s="13">
        <f t="shared" si="50"/>
        <v>0</v>
      </c>
    </row>
    <row r="52" spans="1:21" ht="78" customHeight="1" x14ac:dyDescent="0.35">
      <c r="A52" s="8">
        <v>6</v>
      </c>
      <c r="B52" s="333">
        <v>220313</v>
      </c>
      <c r="C52" s="329" t="s">
        <v>183</v>
      </c>
      <c r="D52" s="45" t="s">
        <v>38</v>
      </c>
      <c r="E52" s="53"/>
      <c r="F52" s="53"/>
      <c r="G52" s="53"/>
      <c r="H52" s="53">
        <f t="shared" ref="H52" si="56">+IF(H51&gt;H50,H51-H50,0)</f>
        <v>0</v>
      </c>
      <c r="I52" s="130"/>
      <c r="J52" s="141">
        <f t="shared" si="49"/>
        <v>0</v>
      </c>
      <c r="K52" s="173">
        <v>0</v>
      </c>
      <c r="L52" s="110">
        <v>0</v>
      </c>
      <c r="M52" s="110">
        <v>0</v>
      </c>
      <c r="N52" s="110">
        <v>0</v>
      </c>
      <c r="O52" s="174"/>
      <c r="P52" s="189">
        <f>+E52*K52</f>
        <v>0</v>
      </c>
      <c r="Q52" s="56">
        <f t="shared" si="53"/>
        <v>0</v>
      </c>
      <c r="R52" s="56">
        <f t="shared" si="54"/>
        <v>0</v>
      </c>
      <c r="S52" s="56">
        <f t="shared" si="55"/>
        <v>0</v>
      </c>
      <c r="T52" s="108"/>
      <c r="U52" s="13">
        <f t="shared" si="50"/>
        <v>0</v>
      </c>
    </row>
    <row r="53" spans="1:21" ht="45" customHeight="1" thickBot="1" x14ac:dyDescent="0.4">
      <c r="A53" s="8">
        <v>6</v>
      </c>
      <c r="B53" s="333">
        <v>220314</v>
      </c>
      <c r="C53" s="329" t="s">
        <v>183</v>
      </c>
      <c r="D53" s="47" t="s">
        <v>39</v>
      </c>
      <c r="E53" s="54"/>
      <c r="F53" s="54"/>
      <c r="G53" s="54"/>
      <c r="H53" s="54"/>
      <c r="I53" s="131"/>
      <c r="J53" s="142">
        <f t="shared" si="49"/>
        <v>0</v>
      </c>
      <c r="K53" s="173">
        <v>0</v>
      </c>
      <c r="L53" s="110">
        <v>0</v>
      </c>
      <c r="M53" s="110">
        <v>0</v>
      </c>
      <c r="N53" s="110">
        <v>0</v>
      </c>
      <c r="O53" s="175"/>
      <c r="P53" s="190">
        <f t="shared" si="52"/>
        <v>0</v>
      </c>
      <c r="Q53" s="57">
        <f t="shared" si="53"/>
        <v>0</v>
      </c>
      <c r="R53" s="57">
        <f t="shared" si="54"/>
        <v>0</v>
      </c>
      <c r="S53" s="57">
        <f t="shared" si="55"/>
        <v>0</v>
      </c>
      <c r="T53" s="80"/>
      <c r="U53" s="35">
        <f t="shared" si="50"/>
        <v>0</v>
      </c>
    </row>
    <row r="54" spans="1:21" ht="45" customHeight="1" thickBot="1" x14ac:dyDescent="0.4">
      <c r="A54" s="8">
        <v>5</v>
      </c>
      <c r="B54" s="334">
        <v>220320</v>
      </c>
      <c r="C54" s="329" t="s">
        <v>105</v>
      </c>
      <c r="D54" s="30" t="s">
        <v>104</v>
      </c>
      <c r="E54" s="49">
        <f>SUM(E55:E56)</f>
        <v>0</v>
      </c>
      <c r="F54" s="49">
        <f t="shared" ref="F54:H54" si="57">SUM(F55:F56)</f>
        <v>0</v>
      </c>
      <c r="G54" s="49">
        <f t="shared" si="57"/>
        <v>0</v>
      </c>
      <c r="H54" s="49">
        <f t="shared" si="57"/>
        <v>0</v>
      </c>
      <c r="I54" s="128"/>
      <c r="J54" s="137">
        <f>+SUM(E54:I54)</f>
        <v>0</v>
      </c>
      <c r="K54" s="176"/>
      <c r="L54" s="111"/>
      <c r="M54" s="111"/>
      <c r="N54" s="111"/>
      <c r="O54" s="172"/>
      <c r="P54" s="180">
        <f>SUM(P55:P56)</f>
        <v>0</v>
      </c>
      <c r="Q54" s="49">
        <f t="shared" ref="Q54" si="58">SUM(Q55:Q56)</f>
        <v>0</v>
      </c>
      <c r="R54" s="49">
        <f t="shared" ref="R54" si="59">SUM(R55:R56)</f>
        <v>0</v>
      </c>
      <c r="S54" s="49">
        <f t="shared" ref="S54" si="60">SUM(S55:S56)</f>
        <v>0</v>
      </c>
      <c r="T54" s="79"/>
      <c r="U54" s="32">
        <f t="shared" si="50"/>
        <v>0</v>
      </c>
    </row>
    <row r="55" spans="1:21" ht="58.25" customHeight="1" x14ac:dyDescent="0.35">
      <c r="A55" s="8">
        <v>6</v>
      </c>
      <c r="B55" s="333">
        <v>220321</v>
      </c>
      <c r="C55" s="329" t="s">
        <v>108</v>
      </c>
      <c r="D55" s="47" t="s">
        <v>106</v>
      </c>
      <c r="E55" s="54"/>
      <c r="F55" s="54"/>
      <c r="G55" s="54"/>
      <c r="H55" s="54"/>
      <c r="I55" s="131"/>
      <c r="J55" s="142">
        <f>+SUM(E55:I55)</f>
        <v>0</v>
      </c>
      <c r="K55" s="177">
        <v>0</v>
      </c>
      <c r="L55" s="112">
        <v>0</v>
      </c>
      <c r="M55" s="112">
        <v>0</v>
      </c>
      <c r="N55" s="112">
        <v>0</v>
      </c>
      <c r="O55" s="174"/>
      <c r="P55" s="190">
        <f t="shared" ref="P55:P56" si="61">+E55*K55</f>
        <v>0</v>
      </c>
      <c r="Q55" s="57">
        <f t="shared" ref="Q55:Q56" si="62">+F55*L55</f>
        <v>0</v>
      </c>
      <c r="R55" s="57">
        <f t="shared" ref="R55:R56" si="63">+G55*M55</f>
        <v>0</v>
      </c>
      <c r="S55" s="57">
        <f t="shared" ref="S55:S56" si="64">+H55*N55</f>
        <v>0</v>
      </c>
      <c r="T55" s="80"/>
      <c r="U55" s="35">
        <f t="shared" si="50"/>
        <v>0</v>
      </c>
    </row>
    <row r="56" spans="1:21" ht="58.25" customHeight="1" thickBot="1" x14ac:dyDescent="0.4">
      <c r="A56" s="8">
        <v>6</v>
      </c>
      <c r="B56" s="335">
        <v>220322</v>
      </c>
      <c r="C56" s="336" t="s">
        <v>184</v>
      </c>
      <c r="D56" s="59" t="s">
        <v>107</v>
      </c>
      <c r="E56" s="60"/>
      <c r="F56" s="60"/>
      <c r="G56" s="60"/>
      <c r="H56" s="60"/>
      <c r="I56" s="132"/>
      <c r="J56" s="135">
        <f>+SUM(E56:I56)</f>
        <v>0</v>
      </c>
      <c r="K56" s="178">
        <v>0</v>
      </c>
      <c r="L56" s="113">
        <v>0</v>
      </c>
      <c r="M56" s="113">
        <v>0</v>
      </c>
      <c r="N56" s="113">
        <v>0</v>
      </c>
      <c r="O56" s="179"/>
      <c r="P56" s="191">
        <f t="shared" si="61"/>
        <v>0</v>
      </c>
      <c r="Q56" s="62">
        <f t="shared" si="62"/>
        <v>0</v>
      </c>
      <c r="R56" s="62">
        <f t="shared" si="63"/>
        <v>0</v>
      </c>
      <c r="S56" s="62">
        <f t="shared" si="64"/>
        <v>0</v>
      </c>
      <c r="T56" s="81"/>
      <c r="U56" s="63">
        <f t="shared" si="50"/>
        <v>0</v>
      </c>
    </row>
    <row r="57" spans="1:21" ht="14.5" customHeight="1" x14ac:dyDescent="0.25">
      <c r="J57" s="10"/>
    </row>
    <row r="58" spans="1:21" ht="14.5" customHeight="1" x14ac:dyDescent="0.25"/>
    <row r="59" spans="1:21" ht="14.5" customHeight="1" x14ac:dyDescent="0.25">
      <c r="J59" s="10"/>
    </row>
    <row r="60" spans="1:21" ht="15" customHeight="1" x14ac:dyDescent="0.25">
      <c r="J60" s="11"/>
    </row>
    <row r="99" ht="27" customHeight="1" x14ac:dyDescent="0.25"/>
    <row r="102" ht="27" customHeight="1" x14ac:dyDescent="0.25"/>
    <row r="103" ht="27" customHeight="1" x14ac:dyDescent="0.25"/>
    <row r="133" ht="27" customHeight="1" x14ac:dyDescent="0.25"/>
  </sheetData>
  <autoFilter ref="A6:U56" xr:uid="{6B5195BB-39A9-4294-B43D-A691B81FB6F2}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</autoFilter>
  <mergeCells count="9">
    <mergeCell ref="A6:A7"/>
    <mergeCell ref="D2:U2"/>
    <mergeCell ref="O5:T5"/>
    <mergeCell ref="D6:D7"/>
    <mergeCell ref="E6:I6"/>
    <mergeCell ref="K6:O6"/>
    <mergeCell ref="P6:T6"/>
    <mergeCell ref="F4:J4"/>
    <mergeCell ref="B6:B7"/>
  </mergeCells>
  <phoneticPr fontId="16" type="noConversion"/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Header>&amp;C
ANNEX XII</oddHeader>
    <oddFooter>&amp;C&amp;"Calibri"&amp;11&amp;K000000&amp;"Calibri"&amp;11&amp;K000000&amp;P_x000D_&amp;1#&amp;"Calibri"&amp;10&amp;K000000Uso Interno</oddFooter>
  </headerFooter>
  <ignoredErrors>
    <ignoredError sqref="P23:S23 P31:S31 P54:S54 J10 S12 U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78E0-09BE-457A-B02A-2036BECB0B04}">
  <sheetPr codeName="Hoja7"/>
  <dimension ref="A1:U100"/>
  <sheetViews>
    <sheetView showGridLines="0" tabSelected="1" zoomScale="80" zoomScaleNormal="80" zoomScalePageLayoutView="60" workbookViewId="0">
      <pane xSplit="4" topLeftCell="G1" activePane="topRight" state="frozen"/>
      <selection pane="topRight" activeCell="U59" sqref="U59:U60"/>
    </sheetView>
  </sheetViews>
  <sheetFormatPr baseColWidth="10" defaultColWidth="11.453125" defaultRowHeight="13.5" x14ac:dyDescent="0.35"/>
  <cols>
    <col min="1" max="1" width="13.81640625" style="324" customWidth="1"/>
    <col min="2" max="2" width="18.1796875" style="337" customWidth="1"/>
    <col min="3" max="3" width="23.1796875" style="324" customWidth="1"/>
    <col min="4" max="4" width="59.1796875" style="324" customWidth="1"/>
    <col min="5" max="5" width="23.54296875" style="2" customWidth="1"/>
    <col min="6" max="9" width="20.81640625" style="2" customWidth="1"/>
    <col min="10" max="10" width="24.54296875" style="2" customWidth="1"/>
    <col min="11" max="15" width="20.81640625" style="12" customWidth="1"/>
    <col min="16" max="20" width="20.81640625" style="2" customWidth="1"/>
    <col min="21" max="21" width="30" style="2" customWidth="1"/>
    <col min="22" max="16384" width="11.453125" style="2"/>
  </cols>
  <sheetData>
    <row r="1" spans="1:21" ht="15.75" customHeight="1" thickBot="1" x14ac:dyDescent="0.4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29.25" customHeight="1" thickBot="1" x14ac:dyDescent="0.4"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4"/>
    </row>
    <row r="3" spans="1:21" ht="15" customHeight="1" thickBot="1" x14ac:dyDescent="0.4">
      <c r="D3" s="34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5" customHeight="1" thickBot="1" x14ac:dyDescent="0.4">
      <c r="D4" s="350" t="s">
        <v>0</v>
      </c>
      <c r="E4" s="17"/>
      <c r="F4" s="458" t="s">
        <v>23</v>
      </c>
      <c r="G4" s="459"/>
      <c r="H4" s="459"/>
      <c r="I4" s="459"/>
      <c r="J4" s="460"/>
      <c r="K4" s="4"/>
      <c r="L4" s="4"/>
      <c r="M4" s="4"/>
      <c r="N4" s="4"/>
      <c r="O4" s="3"/>
      <c r="P4" s="3"/>
      <c r="Q4" s="3"/>
      <c r="R4" s="3"/>
      <c r="S4" s="3"/>
      <c r="T4" s="3"/>
    </row>
    <row r="5" spans="1:21" ht="15" customHeight="1" thickBot="1" x14ac:dyDescent="0.4">
      <c r="D5" s="351"/>
      <c r="E5" s="3"/>
      <c r="F5" s="3"/>
      <c r="G5" s="3"/>
      <c r="H5" s="3"/>
      <c r="I5" s="3"/>
      <c r="J5" s="3"/>
      <c r="K5" s="3"/>
      <c r="L5" s="3"/>
      <c r="M5" s="3"/>
      <c r="N5" s="3"/>
      <c r="O5" s="455"/>
      <c r="P5" s="455"/>
      <c r="Q5" s="455"/>
      <c r="R5" s="455"/>
      <c r="S5" s="455"/>
      <c r="T5" s="455"/>
    </row>
    <row r="6" spans="1:21" s="6" customFormat="1" ht="51.75" customHeight="1" x14ac:dyDescent="0.35">
      <c r="A6" s="461" t="s">
        <v>51</v>
      </c>
      <c r="B6" s="466" t="s">
        <v>33</v>
      </c>
      <c r="C6" s="468" t="s">
        <v>50</v>
      </c>
      <c r="D6" s="470" t="s">
        <v>1</v>
      </c>
      <c r="E6" s="456" t="s">
        <v>2</v>
      </c>
      <c r="F6" s="456"/>
      <c r="G6" s="456"/>
      <c r="H6" s="456"/>
      <c r="I6" s="456"/>
      <c r="J6" s="14" t="s">
        <v>22</v>
      </c>
      <c r="K6" s="456" t="s">
        <v>3</v>
      </c>
      <c r="L6" s="456"/>
      <c r="M6" s="456"/>
      <c r="N6" s="456"/>
      <c r="O6" s="456"/>
      <c r="P6" s="456" t="s">
        <v>4</v>
      </c>
      <c r="Q6" s="456"/>
      <c r="R6" s="456"/>
      <c r="S6" s="456"/>
      <c r="T6" s="456"/>
      <c r="U6" s="15"/>
    </row>
    <row r="7" spans="1:21" s="6" customFormat="1" ht="51.75" customHeight="1" thickBot="1" x14ac:dyDescent="0.4">
      <c r="A7" s="462"/>
      <c r="B7" s="467"/>
      <c r="C7" s="469"/>
      <c r="D7" s="471"/>
      <c r="E7" s="192" t="s">
        <v>5</v>
      </c>
      <c r="F7" s="192" t="s">
        <v>6</v>
      </c>
      <c r="G7" s="192" t="s">
        <v>7</v>
      </c>
      <c r="H7" s="192" t="s">
        <v>8</v>
      </c>
      <c r="I7" s="192" t="s">
        <v>71</v>
      </c>
      <c r="J7" s="65" t="s">
        <v>9</v>
      </c>
      <c r="K7" s="192" t="s">
        <v>5</v>
      </c>
      <c r="L7" s="192" t="s">
        <v>6</v>
      </c>
      <c r="M7" s="192" t="s">
        <v>7</v>
      </c>
      <c r="N7" s="192" t="s">
        <v>8</v>
      </c>
      <c r="O7" s="192" t="s">
        <v>71</v>
      </c>
      <c r="P7" s="192" t="s">
        <v>5</v>
      </c>
      <c r="Q7" s="192" t="s">
        <v>6</v>
      </c>
      <c r="R7" s="192" t="s">
        <v>7</v>
      </c>
      <c r="S7" s="192" t="s">
        <v>8</v>
      </c>
      <c r="T7" s="192" t="s">
        <v>71</v>
      </c>
      <c r="U7" s="193" t="s">
        <v>9</v>
      </c>
    </row>
    <row r="8" spans="1:21" s="439" customFormat="1" ht="33.65" customHeight="1" thickBot="1" x14ac:dyDescent="0.4">
      <c r="A8" s="338">
        <v>2</v>
      </c>
      <c r="B8" s="330">
        <v>300000</v>
      </c>
      <c r="C8" s="329">
        <v>11</v>
      </c>
      <c r="D8" s="352" t="s">
        <v>109</v>
      </c>
      <c r="E8" s="411">
        <f>+E9+E15+E17+E55+E66+E68+E83</f>
        <v>0</v>
      </c>
      <c r="F8" s="412">
        <f>+F9+F15+F17+F55+F66+F68+F83</f>
        <v>0</v>
      </c>
      <c r="G8" s="412">
        <f>+G9+G15+G17+G55+G66+G68+G83</f>
        <v>0</v>
      </c>
      <c r="H8" s="412">
        <f>+H9+H15+H17+H55+H66+H68+H83</f>
        <v>0</v>
      </c>
      <c r="I8" s="413"/>
      <c r="J8" s="32">
        <f>+SUM(E8:I8)</f>
        <v>0</v>
      </c>
      <c r="K8" s="437"/>
      <c r="L8" s="438"/>
      <c r="M8" s="438"/>
      <c r="N8" s="438"/>
      <c r="O8" s="438"/>
      <c r="P8" s="206">
        <f>+P9+P15+P17+P55+P66+P68+P83</f>
        <v>0</v>
      </c>
      <c r="Q8" s="195">
        <f>+Q9+Q15+Q17+Q55+Q66+Q68+Q83</f>
        <v>0</v>
      </c>
      <c r="R8" s="195">
        <f>+R9+R15+R17+R55+R66+R68+R83</f>
        <v>0</v>
      </c>
      <c r="S8" s="195">
        <f>+S9+S15+S17+S55+S66+S68+S83</f>
        <v>0</v>
      </c>
      <c r="T8" s="198"/>
      <c r="U8" s="137">
        <f>+SUM(P8:T8)</f>
        <v>0</v>
      </c>
    </row>
    <row r="9" spans="1:21" s="439" customFormat="1" ht="33.65" customHeight="1" thickBot="1" x14ac:dyDescent="0.4">
      <c r="A9" s="338">
        <v>3</v>
      </c>
      <c r="B9" s="330">
        <v>310000</v>
      </c>
      <c r="C9" s="353" t="s">
        <v>58</v>
      </c>
      <c r="D9" s="354" t="s">
        <v>110</v>
      </c>
      <c r="E9" s="207">
        <f>SUM(E10:E14)</f>
        <v>0</v>
      </c>
      <c r="F9" s="194">
        <f t="shared" ref="F9:H9" si="0">SUM(F10:F14)</f>
        <v>0</v>
      </c>
      <c r="G9" s="194">
        <f t="shared" si="0"/>
        <v>0</v>
      </c>
      <c r="H9" s="194">
        <f t="shared" si="0"/>
        <v>0</v>
      </c>
      <c r="I9" s="209"/>
      <c r="J9" s="210">
        <f t="shared" ref="J9:J75" si="1">+SUM(E9:I9)</f>
        <v>0</v>
      </c>
      <c r="K9" s="440"/>
      <c r="L9" s="441"/>
      <c r="M9" s="441"/>
      <c r="N9" s="441"/>
      <c r="O9" s="169"/>
      <c r="P9" s="207">
        <f>SUM(P10:P14)</f>
        <v>0</v>
      </c>
      <c r="Q9" s="194">
        <f>SUM(Q10:Q14)</f>
        <v>0</v>
      </c>
      <c r="R9" s="194">
        <f>SUM(R10:R14)</f>
        <v>0</v>
      </c>
      <c r="S9" s="194">
        <f>SUM(S10:S14)</f>
        <v>0</v>
      </c>
      <c r="T9" s="209"/>
      <c r="U9" s="137">
        <f>+SUM(P9:T9)</f>
        <v>0</v>
      </c>
    </row>
    <row r="10" spans="1:21" ht="33.65" customHeight="1" x14ac:dyDescent="0.35">
      <c r="A10" s="339">
        <v>4</v>
      </c>
      <c r="B10" s="331">
        <v>310100</v>
      </c>
      <c r="C10" s="355" t="s">
        <v>185</v>
      </c>
      <c r="D10" s="356" t="s">
        <v>26</v>
      </c>
      <c r="E10" s="219"/>
      <c r="F10" s="220"/>
      <c r="G10" s="220"/>
      <c r="H10" s="220"/>
      <c r="I10" s="221"/>
      <c r="J10" s="311">
        <f t="shared" si="1"/>
        <v>0</v>
      </c>
      <c r="K10" s="213">
        <v>0</v>
      </c>
      <c r="L10" s="214"/>
      <c r="M10" s="214"/>
      <c r="N10" s="214"/>
      <c r="O10" s="256"/>
      <c r="P10" s="219">
        <f>+E10*K10</f>
        <v>0</v>
      </c>
      <c r="Q10" s="220"/>
      <c r="R10" s="220"/>
      <c r="S10" s="220"/>
      <c r="T10" s="253"/>
      <c r="U10" s="138">
        <f>+SUM(P10:T10)</f>
        <v>0</v>
      </c>
    </row>
    <row r="11" spans="1:21" ht="33.65" customHeight="1" x14ac:dyDescent="0.35">
      <c r="A11" s="339">
        <v>4</v>
      </c>
      <c r="B11" s="331">
        <v>310200</v>
      </c>
      <c r="C11" s="355" t="s">
        <v>186</v>
      </c>
      <c r="D11" s="357" t="s">
        <v>111</v>
      </c>
      <c r="E11" s="222"/>
      <c r="F11" s="223"/>
      <c r="G11" s="223"/>
      <c r="H11" s="223"/>
      <c r="I11" s="224"/>
      <c r="J11" s="212">
        <f t="shared" si="1"/>
        <v>0</v>
      </c>
      <c r="K11" s="215">
        <v>0</v>
      </c>
      <c r="L11" s="216">
        <v>0</v>
      </c>
      <c r="M11" s="216">
        <v>0</v>
      </c>
      <c r="N11" s="216">
        <v>0</v>
      </c>
      <c r="O11" s="257"/>
      <c r="P11" s="222">
        <f>+E11*K11</f>
        <v>0</v>
      </c>
      <c r="Q11" s="223">
        <f t="shared" ref="Q11:Q14" si="2">+F11*L11</f>
        <v>0</v>
      </c>
      <c r="R11" s="223">
        <f t="shared" ref="R11:S14" si="3">+G11*M11</f>
        <v>0</v>
      </c>
      <c r="S11" s="223">
        <f t="shared" si="3"/>
        <v>0</v>
      </c>
      <c r="T11" s="254"/>
      <c r="U11" s="141">
        <f t="shared" ref="U11:U15" si="4">+SUM(P11:T11)</f>
        <v>0</v>
      </c>
    </row>
    <row r="12" spans="1:21" ht="33.65" customHeight="1" x14ac:dyDescent="0.35">
      <c r="A12" s="339">
        <v>4</v>
      </c>
      <c r="B12" s="331">
        <v>310300</v>
      </c>
      <c r="C12" s="355" t="s">
        <v>187</v>
      </c>
      <c r="D12" s="357" t="s">
        <v>112</v>
      </c>
      <c r="E12" s="222"/>
      <c r="F12" s="223"/>
      <c r="G12" s="223"/>
      <c r="H12" s="223"/>
      <c r="I12" s="224"/>
      <c r="J12" s="212">
        <f t="shared" si="1"/>
        <v>0</v>
      </c>
      <c r="K12" s="215">
        <v>0.05</v>
      </c>
      <c r="L12" s="216">
        <v>0.05</v>
      </c>
      <c r="M12" s="216">
        <v>0.05</v>
      </c>
      <c r="N12" s="216">
        <v>0.05</v>
      </c>
      <c r="O12" s="257"/>
      <c r="P12" s="222">
        <f>+E12*K12</f>
        <v>0</v>
      </c>
      <c r="Q12" s="223">
        <f t="shared" si="2"/>
        <v>0</v>
      </c>
      <c r="R12" s="223">
        <f t="shared" si="3"/>
        <v>0</v>
      </c>
      <c r="S12" s="223">
        <f t="shared" si="3"/>
        <v>0</v>
      </c>
      <c r="T12" s="254"/>
      <c r="U12" s="141">
        <f t="shared" si="4"/>
        <v>0</v>
      </c>
    </row>
    <row r="13" spans="1:21" ht="33.65" customHeight="1" x14ac:dyDescent="0.35">
      <c r="A13" s="339">
        <v>4</v>
      </c>
      <c r="B13" s="331">
        <v>310400</v>
      </c>
      <c r="C13" s="355" t="s">
        <v>188</v>
      </c>
      <c r="D13" s="357" t="s">
        <v>113</v>
      </c>
      <c r="E13" s="222"/>
      <c r="F13" s="223"/>
      <c r="G13" s="223"/>
      <c r="H13" s="223"/>
      <c r="I13" s="224"/>
      <c r="J13" s="212">
        <f t="shared" si="1"/>
        <v>0</v>
      </c>
      <c r="K13" s="215">
        <v>0.15</v>
      </c>
      <c r="L13" s="216">
        <v>0.15</v>
      </c>
      <c r="M13" s="216">
        <v>0.15</v>
      </c>
      <c r="N13" s="216">
        <v>0.15</v>
      </c>
      <c r="O13" s="258"/>
      <c r="P13" s="222">
        <f>+E13*K13</f>
        <v>0</v>
      </c>
      <c r="Q13" s="223">
        <f t="shared" si="2"/>
        <v>0</v>
      </c>
      <c r="R13" s="223">
        <f t="shared" si="3"/>
        <v>0</v>
      </c>
      <c r="S13" s="223">
        <f t="shared" si="3"/>
        <v>0</v>
      </c>
      <c r="T13" s="254"/>
      <c r="U13" s="141">
        <f t="shared" si="4"/>
        <v>0</v>
      </c>
    </row>
    <row r="14" spans="1:21" ht="33.65" customHeight="1" thickBot="1" x14ac:dyDescent="0.4">
      <c r="A14" s="339">
        <v>4</v>
      </c>
      <c r="B14" s="331">
        <v>310500</v>
      </c>
      <c r="C14" s="355" t="s">
        <v>189</v>
      </c>
      <c r="D14" s="358" t="s">
        <v>114</v>
      </c>
      <c r="E14" s="225"/>
      <c r="F14" s="226"/>
      <c r="G14" s="226"/>
      <c r="H14" s="226"/>
      <c r="I14" s="227"/>
      <c r="J14" s="312">
        <f t="shared" si="1"/>
        <v>0</v>
      </c>
      <c r="K14" s="217">
        <v>0.5</v>
      </c>
      <c r="L14" s="218">
        <v>0.5</v>
      </c>
      <c r="M14" s="218">
        <v>0.5</v>
      </c>
      <c r="N14" s="218">
        <v>0.5</v>
      </c>
      <c r="O14" s="313"/>
      <c r="P14" s="225">
        <f>+E14*K14</f>
        <v>0</v>
      </c>
      <c r="Q14" s="226">
        <f t="shared" si="2"/>
        <v>0</v>
      </c>
      <c r="R14" s="226">
        <f t="shared" si="3"/>
        <v>0</v>
      </c>
      <c r="S14" s="226">
        <f t="shared" si="3"/>
        <v>0</v>
      </c>
      <c r="T14" s="314"/>
      <c r="U14" s="135">
        <f t="shared" si="4"/>
        <v>0</v>
      </c>
    </row>
    <row r="15" spans="1:21" s="443" customFormat="1" ht="51.65" customHeight="1" thickBot="1" x14ac:dyDescent="0.4">
      <c r="A15" s="339">
        <v>3</v>
      </c>
      <c r="B15" s="330">
        <v>320000</v>
      </c>
      <c r="C15" s="353" t="s">
        <v>59</v>
      </c>
      <c r="D15" s="354" t="s">
        <v>115</v>
      </c>
      <c r="E15" s="414">
        <f>+E16</f>
        <v>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442"/>
      <c r="J15" s="196">
        <f t="shared" si="1"/>
        <v>0</v>
      </c>
      <c r="K15" s="260"/>
      <c r="L15" s="261"/>
      <c r="M15" s="104"/>
      <c r="N15" s="261"/>
      <c r="O15" s="261"/>
      <c r="P15" s="317">
        <f>+P16</f>
        <v>0</v>
      </c>
      <c r="Q15" s="50">
        <f>SUM(Q16:Q16)</f>
        <v>0</v>
      </c>
      <c r="R15" s="50">
        <f>SUM(R16:R16)</f>
        <v>0</v>
      </c>
      <c r="S15" s="50">
        <f>SUM(S16:S16)</f>
        <v>0</v>
      </c>
      <c r="T15" s="410"/>
      <c r="U15" s="137">
        <f t="shared" si="4"/>
        <v>0</v>
      </c>
    </row>
    <row r="16" spans="1:21" ht="45" customHeight="1" thickBot="1" x14ac:dyDescent="0.4">
      <c r="A16" s="339">
        <v>4</v>
      </c>
      <c r="B16" s="331">
        <v>320100</v>
      </c>
      <c r="C16" s="355" t="s">
        <v>190</v>
      </c>
      <c r="D16" s="359" t="s">
        <v>173</v>
      </c>
      <c r="E16" s="415"/>
      <c r="F16" s="416"/>
      <c r="G16" s="416"/>
      <c r="H16" s="416"/>
      <c r="I16" s="417"/>
      <c r="J16" s="197">
        <f t="shared" si="1"/>
        <v>0</v>
      </c>
      <c r="K16" s="203">
        <v>0.5</v>
      </c>
      <c r="L16" s="67">
        <v>0.5</v>
      </c>
      <c r="M16" s="67">
        <v>0.5</v>
      </c>
      <c r="N16" s="67">
        <v>0.5</v>
      </c>
      <c r="O16" s="262"/>
      <c r="P16" s="315">
        <f>+E16*K16</f>
        <v>0</v>
      </c>
      <c r="Q16" s="315">
        <f>+F16*L16</f>
        <v>0</v>
      </c>
      <c r="R16" s="315">
        <f>+G16*M16</f>
        <v>0</v>
      </c>
      <c r="S16" s="315">
        <f>+H16*N16</f>
        <v>0</v>
      </c>
      <c r="T16" s="316"/>
      <c r="U16" s="140">
        <f t="shared" ref="U16:U17" si="5">+SUM(P16:T16)</f>
        <v>0</v>
      </c>
    </row>
    <row r="17" spans="1:21" s="443" customFormat="1" ht="45" customHeight="1" thickBot="1" x14ac:dyDescent="0.4">
      <c r="A17" s="339">
        <v>3</v>
      </c>
      <c r="B17" s="330">
        <v>330000</v>
      </c>
      <c r="C17" s="353" t="s">
        <v>60</v>
      </c>
      <c r="D17" s="354" t="s">
        <v>116</v>
      </c>
      <c r="E17" s="207">
        <f>+E18+E27+E36+E48+E51</f>
        <v>0</v>
      </c>
      <c r="F17" s="207">
        <f t="shared" ref="F17:H17" si="6">+F18+F27+F36+F48+F51</f>
        <v>0</v>
      </c>
      <c r="G17" s="207">
        <f t="shared" si="6"/>
        <v>0</v>
      </c>
      <c r="H17" s="207">
        <f t="shared" si="6"/>
        <v>0</v>
      </c>
      <c r="I17" s="418"/>
      <c r="J17" s="36">
        <f t="shared" si="1"/>
        <v>0</v>
      </c>
      <c r="K17" s="211"/>
      <c r="L17" s="104"/>
      <c r="M17" s="104"/>
      <c r="N17" s="104"/>
      <c r="O17" s="104"/>
      <c r="P17" s="207">
        <f>+P18+P27+P36+P48+P51</f>
        <v>0</v>
      </c>
      <c r="Q17" s="207">
        <f t="shared" ref="Q17" si="7">+Q18+Q27+Q36+Q48+Q51</f>
        <v>0</v>
      </c>
      <c r="R17" s="207">
        <f t="shared" ref="R17" si="8">+R18+R27+R36+R48+R51</f>
        <v>0</v>
      </c>
      <c r="S17" s="207">
        <f t="shared" ref="S17" si="9">+S18+S27+S36+S48+S51</f>
        <v>0</v>
      </c>
      <c r="T17" s="78"/>
      <c r="U17" s="137">
        <f t="shared" si="5"/>
        <v>0</v>
      </c>
    </row>
    <row r="18" spans="1:21" s="443" customFormat="1" ht="45" customHeight="1" thickBot="1" x14ac:dyDescent="0.4">
      <c r="A18" s="339">
        <v>4</v>
      </c>
      <c r="B18" s="331">
        <v>330100</v>
      </c>
      <c r="C18" s="353" t="s">
        <v>61</v>
      </c>
      <c r="D18" s="354" t="s">
        <v>117</v>
      </c>
      <c r="E18" s="207">
        <f>SUM(E19:E22)</f>
        <v>0</v>
      </c>
      <c r="F18" s="207">
        <f t="shared" ref="F18:H18" si="10">SUM(F19:F22)</f>
        <v>0</v>
      </c>
      <c r="G18" s="207">
        <f t="shared" si="10"/>
        <v>0</v>
      </c>
      <c r="H18" s="207">
        <f t="shared" si="10"/>
        <v>0</v>
      </c>
      <c r="I18" s="418"/>
      <c r="J18" s="36">
        <f t="shared" si="1"/>
        <v>0</v>
      </c>
      <c r="K18" s="211"/>
      <c r="L18" s="104"/>
      <c r="M18" s="104"/>
      <c r="N18" s="104"/>
      <c r="O18" s="104"/>
      <c r="P18" s="207">
        <f>SUM(P19:P22)</f>
        <v>0</v>
      </c>
      <c r="Q18" s="207">
        <f>SUM(Q19:Q22)</f>
        <v>0</v>
      </c>
      <c r="R18" s="207">
        <f>SUM(R19:R22)</f>
        <v>0</v>
      </c>
      <c r="S18" s="207">
        <f>SUM(S19:S22)</f>
        <v>0</v>
      </c>
      <c r="T18" s="78"/>
      <c r="U18" s="137">
        <f t="shared" ref="U18" si="11">+SUM(P18:T18)</f>
        <v>0</v>
      </c>
    </row>
    <row r="19" spans="1:21" ht="55.75" customHeight="1" x14ac:dyDescent="0.35">
      <c r="A19" s="339">
        <v>5</v>
      </c>
      <c r="B19" s="331">
        <v>330110</v>
      </c>
      <c r="C19" s="355" t="s">
        <v>191</v>
      </c>
      <c r="D19" s="360" t="s">
        <v>118</v>
      </c>
      <c r="E19" s="419"/>
      <c r="F19" s="394"/>
      <c r="G19" s="238"/>
      <c r="H19" s="238"/>
      <c r="I19" s="420"/>
      <c r="J19" s="27">
        <f t="shared" si="1"/>
        <v>0</v>
      </c>
      <c r="K19" s="133"/>
      <c r="L19" s="28">
        <v>0.1</v>
      </c>
      <c r="M19" s="28">
        <v>0.5</v>
      </c>
      <c r="N19" s="265">
        <v>1</v>
      </c>
      <c r="O19" s="263"/>
      <c r="P19" s="373">
        <f t="shared" ref="P19:S21" si="12">+E19*K19</f>
        <v>0</v>
      </c>
      <c r="Q19" s="231">
        <f t="shared" si="12"/>
        <v>0</v>
      </c>
      <c r="R19" s="231">
        <f t="shared" si="12"/>
        <v>0</v>
      </c>
      <c r="S19" s="231">
        <f t="shared" si="12"/>
        <v>0</v>
      </c>
      <c r="T19" s="208"/>
      <c r="U19" s="139">
        <f t="shared" ref="U19:U25" si="13">+SUM(P19:T19)</f>
        <v>0</v>
      </c>
    </row>
    <row r="20" spans="1:21" ht="55.75" customHeight="1" x14ac:dyDescent="0.35">
      <c r="A20" s="339">
        <v>5</v>
      </c>
      <c r="B20" s="331">
        <v>330120</v>
      </c>
      <c r="C20" s="355" t="s">
        <v>191</v>
      </c>
      <c r="D20" s="360" t="s">
        <v>119</v>
      </c>
      <c r="E20" s="222"/>
      <c r="F20" s="223"/>
      <c r="G20" s="395"/>
      <c r="H20" s="223"/>
      <c r="I20" s="421"/>
      <c r="J20" s="7">
        <f t="shared" si="1"/>
        <v>0</v>
      </c>
      <c r="K20" s="204">
        <v>0.1</v>
      </c>
      <c r="L20" s="25">
        <v>0.1</v>
      </c>
      <c r="M20" s="28">
        <v>0.5</v>
      </c>
      <c r="N20" s="265">
        <v>1</v>
      </c>
      <c r="O20" s="263"/>
      <c r="P20" s="222">
        <f t="shared" si="12"/>
        <v>0</v>
      </c>
      <c r="Q20" s="222">
        <f t="shared" si="12"/>
        <v>0</v>
      </c>
      <c r="R20" s="222">
        <f t="shared" si="12"/>
        <v>0</v>
      </c>
      <c r="S20" s="222">
        <f t="shared" si="12"/>
        <v>0</v>
      </c>
      <c r="T20" s="200"/>
      <c r="U20" s="141">
        <f t="shared" si="13"/>
        <v>0</v>
      </c>
    </row>
    <row r="21" spans="1:21" ht="55.75" customHeight="1" thickBot="1" x14ac:dyDescent="0.4">
      <c r="A21" s="339">
        <v>5</v>
      </c>
      <c r="B21" s="331">
        <v>330130</v>
      </c>
      <c r="C21" s="355" t="s">
        <v>192</v>
      </c>
      <c r="D21" s="361" t="s">
        <v>120</v>
      </c>
      <c r="E21" s="228"/>
      <c r="F21" s="229"/>
      <c r="G21" s="229"/>
      <c r="H21" s="229"/>
      <c r="I21" s="422"/>
      <c r="J21" s="33">
        <f t="shared" si="1"/>
        <v>0</v>
      </c>
      <c r="K21" s="241">
        <v>0.1</v>
      </c>
      <c r="L21" s="34">
        <v>0.1</v>
      </c>
      <c r="M21" s="259">
        <v>0.5</v>
      </c>
      <c r="N21" s="265">
        <v>1</v>
      </c>
      <c r="O21" s="264"/>
      <c r="P21" s="228">
        <f t="shared" si="12"/>
        <v>0</v>
      </c>
      <c r="Q21" s="228">
        <f t="shared" si="12"/>
        <v>0</v>
      </c>
      <c r="R21" s="228">
        <f t="shared" si="12"/>
        <v>0</v>
      </c>
      <c r="S21" s="228">
        <f t="shared" si="12"/>
        <v>0</v>
      </c>
      <c r="T21" s="240"/>
      <c r="U21" s="142">
        <f t="shared" si="13"/>
        <v>0</v>
      </c>
    </row>
    <row r="22" spans="1:21" ht="44.25" customHeight="1" thickBot="1" x14ac:dyDescent="0.4">
      <c r="A22" s="339">
        <v>5</v>
      </c>
      <c r="B22" s="331">
        <v>330140</v>
      </c>
      <c r="C22" s="353" t="s">
        <v>193</v>
      </c>
      <c r="D22" s="362" t="s">
        <v>121</v>
      </c>
      <c r="E22" s="239">
        <f>SUM(E23:E26)</f>
        <v>0</v>
      </c>
      <c r="F22" s="239">
        <f t="shared" ref="F22:H22" si="14">SUM(F23:F26)</f>
        <v>0</v>
      </c>
      <c r="G22" s="239">
        <f t="shared" si="14"/>
        <v>0</v>
      </c>
      <c r="H22" s="239">
        <f t="shared" si="14"/>
        <v>0</v>
      </c>
      <c r="I22" s="418"/>
      <c r="J22" s="36">
        <f t="shared" si="1"/>
        <v>0</v>
      </c>
      <c r="K22" s="260"/>
      <c r="L22" s="261"/>
      <c r="M22" s="261"/>
      <c r="N22" s="261"/>
      <c r="O22" s="261"/>
      <c r="P22" s="448">
        <f>SUM(P23:P26)</f>
        <v>0</v>
      </c>
      <c r="Q22" s="448">
        <f>SUM(Q23:Q26)</f>
        <v>0</v>
      </c>
      <c r="R22" s="448">
        <f>SUM(R23:R26)</f>
        <v>0</v>
      </c>
      <c r="S22" s="448">
        <f>SUM(S23:S26)</f>
        <v>0</v>
      </c>
      <c r="T22" s="78"/>
      <c r="U22" s="137">
        <f t="shared" si="13"/>
        <v>0</v>
      </c>
    </row>
    <row r="23" spans="1:21" ht="45" customHeight="1" x14ac:dyDescent="0.35">
      <c r="A23" s="339">
        <v>6</v>
      </c>
      <c r="B23" s="332">
        <v>330141</v>
      </c>
      <c r="C23" s="355" t="s">
        <v>193</v>
      </c>
      <c r="D23" s="360" t="s">
        <v>122</v>
      </c>
      <c r="E23" s="373"/>
      <c r="F23" s="380"/>
      <c r="G23" s="423"/>
      <c r="H23" s="238"/>
      <c r="I23" s="420"/>
      <c r="J23" s="27">
        <f t="shared" si="1"/>
        <v>0</v>
      </c>
      <c r="K23" s="133"/>
      <c r="L23" s="119"/>
      <c r="M23" s="119"/>
      <c r="N23" s="265">
        <v>1</v>
      </c>
      <c r="O23" s="263"/>
      <c r="P23" s="373">
        <f t="shared" ref="P23:S26" si="15">+E23*K23</f>
        <v>0</v>
      </c>
      <c r="Q23" s="373">
        <f t="shared" si="15"/>
        <v>0</v>
      </c>
      <c r="R23" s="373">
        <f t="shared" si="15"/>
        <v>0</v>
      </c>
      <c r="S23" s="231">
        <f t="shared" si="15"/>
        <v>0</v>
      </c>
      <c r="T23" s="208"/>
      <c r="U23" s="139">
        <f t="shared" si="13"/>
        <v>0</v>
      </c>
    </row>
    <row r="24" spans="1:21" ht="45" customHeight="1" x14ac:dyDescent="0.35">
      <c r="A24" s="339">
        <v>6</v>
      </c>
      <c r="B24" s="332">
        <v>330142</v>
      </c>
      <c r="C24" s="355" t="s">
        <v>193</v>
      </c>
      <c r="D24" s="360" t="s">
        <v>123</v>
      </c>
      <c r="E24" s="374"/>
      <c r="F24" s="382"/>
      <c r="G24" s="381"/>
      <c r="H24" s="223"/>
      <c r="I24" s="421"/>
      <c r="J24" s="7">
        <f t="shared" si="1"/>
        <v>0</v>
      </c>
      <c r="K24" s="133"/>
      <c r="L24" s="119"/>
      <c r="M24" s="119"/>
      <c r="N24" s="265">
        <v>1</v>
      </c>
      <c r="O24" s="266"/>
      <c r="P24" s="373">
        <f t="shared" si="15"/>
        <v>0</v>
      </c>
      <c r="Q24" s="373">
        <f t="shared" si="15"/>
        <v>0</v>
      </c>
      <c r="R24" s="373">
        <f t="shared" si="15"/>
        <v>0</v>
      </c>
      <c r="S24" s="231">
        <f t="shared" si="15"/>
        <v>0</v>
      </c>
      <c r="T24" s="200"/>
      <c r="U24" s="141">
        <f t="shared" si="13"/>
        <v>0</v>
      </c>
    </row>
    <row r="25" spans="1:21" ht="45" customHeight="1" x14ac:dyDescent="0.35">
      <c r="A25" s="339">
        <v>6</v>
      </c>
      <c r="B25" s="332">
        <v>330143</v>
      </c>
      <c r="C25" s="355" t="s">
        <v>193</v>
      </c>
      <c r="D25" s="357" t="s">
        <v>124</v>
      </c>
      <c r="E25" s="424"/>
      <c r="F25" s="382"/>
      <c r="G25" s="382"/>
      <c r="H25" s="223"/>
      <c r="I25" s="254"/>
      <c r="J25" s="7">
        <f t="shared" si="1"/>
        <v>0</v>
      </c>
      <c r="K25" s="321"/>
      <c r="L25" s="105"/>
      <c r="M25" s="105"/>
      <c r="N25" s="216">
        <v>1</v>
      </c>
      <c r="O25" s="105"/>
      <c r="P25" s="374">
        <f t="shared" si="15"/>
        <v>0</v>
      </c>
      <c r="Q25" s="374">
        <f t="shared" si="15"/>
        <v>0</v>
      </c>
      <c r="R25" s="374">
        <f t="shared" si="15"/>
        <v>0</v>
      </c>
      <c r="S25" s="222">
        <f t="shared" si="15"/>
        <v>0</v>
      </c>
      <c r="T25" s="199"/>
      <c r="U25" s="141">
        <f t="shared" si="13"/>
        <v>0</v>
      </c>
    </row>
    <row r="26" spans="1:21" ht="45" customHeight="1" thickBot="1" x14ac:dyDescent="0.4">
      <c r="A26" s="339">
        <v>6</v>
      </c>
      <c r="B26" s="332">
        <v>330144</v>
      </c>
      <c r="C26" s="355" t="s">
        <v>193</v>
      </c>
      <c r="D26" s="361" t="s">
        <v>174</v>
      </c>
      <c r="E26" s="375"/>
      <c r="F26" s="375"/>
      <c r="G26" s="375"/>
      <c r="H26" s="233"/>
      <c r="I26" s="425"/>
      <c r="J26" s="7">
        <f t="shared" si="1"/>
        <v>0</v>
      </c>
      <c r="K26" s="235"/>
      <c r="L26" s="236"/>
      <c r="M26" s="236"/>
      <c r="N26" s="267">
        <v>1</v>
      </c>
      <c r="O26" s="236"/>
      <c r="P26" s="375">
        <f t="shared" si="15"/>
        <v>0</v>
      </c>
      <c r="Q26" s="375">
        <f t="shared" si="15"/>
        <v>0</v>
      </c>
      <c r="R26" s="375">
        <f t="shared" si="15"/>
        <v>0</v>
      </c>
      <c r="S26" s="233">
        <f t="shared" si="15"/>
        <v>0</v>
      </c>
      <c r="T26" s="234"/>
      <c r="U26" s="141">
        <f t="shared" ref="U26:U58" si="16">+SUM(P26:T26)</f>
        <v>0</v>
      </c>
    </row>
    <row r="27" spans="1:21" s="443" customFormat="1" ht="45" customHeight="1" thickBot="1" x14ac:dyDescent="0.4">
      <c r="A27" s="339">
        <v>4</v>
      </c>
      <c r="B27" s="331">
        <v>330200</v>
      </c>
      <c r="C27" s="355" t="s">
        <v>214</v>
      </c>
      <c r="D27" s="354" t="s">
        <v>128</v>
      </c>
      <c r="E27" s="207">
        <f>SUM(E28:E31)</f>
        <v>0</v>
      </c>
      <c r="F27" s="207">
        <f t="shared" ref="F27:H27" si="17">SUM(F28:F31)</f>
        <v>0</v>
      </c>
      <c r="G27" s="207">
        <f t="shared" si="17"/>
        <v>0</v>
      </c>
      <c r="H27" s="207">
        <f t="shared" si="17"/>
        <v>0</v>
      </c>
      <c r="I27" s="209"/>
      <c r="J27" s="36">
        <f t="shared" si="1"/>
        <v>0</v>
      </c>
      <c r="K27" s="260"/>
      <c r="L27" s="261"/>
      <c r="M27" s="261"/>
      <c r="N27" s="261"/>
      <c r="O27" s="261"/>
      <c r="P27" s="207">
        <f>SUM(P28:P31)</f>
        <v>0</v>
      </c>
      <c r="Q27" s="207">
        <f>SUM(Q28:Q31)</f>
        <v>0</v>
      </c>
      <c r="R27" s="207">
        <f>SUM(R28:R31)</f>
        <v>0</v>
      </c>
      <c r="S27" s="207">
        <f>SUM(S28:S31)</f>
        <v>0</v>
      </c>
      <c r="T27" s="78"/>
      <c r="U27" s="137">
        <f t="shared" si="16"/>
        <v>0</v>
      </c>
    </row>
    <row r="28" spans="1:21" ht="77.5" customHeight="1" x14ac:dyDescent="0.35">
      <c r="A28" s="339">
        <v>5</v>
      </c>
      <c r="B28" s="331">
        <v>330210</v>
      </c>
      <c r="C28" s="355" t="s">
        <v>194</v>
      </c>
      <c r="D28" s="360" t="s">
        <v>129</v>
      </c>
      <c r="E28" s="373"/>
      <c r="F28" s="238"/>
      <c r="G28" s="238"/>
      <c r="H28" s="237"/>
      <c r="I28" s="420"/>
      <c r="J28" s="27">
        <f t="shared" si="1"/>
        <v>0</v>
      </c>
      <c r="K28" s="268"/>
      <c r="L28" s="265">
        <v>0.15</v>
      </c>
      <c r="M28" s="265">
        <v>0.5</v>
      </c>
      <c r="N28" s="119"/>
      <c r="O28" s="263"/>
      <c r="P28" s="245">
        <f t="shared" ref="P28:S30" si="18">+E28*K28</f>
        <v>0</v>
      </c>
      <c r="Q28" s="245">
        <f t="shared" si="18"/>
        <v>0</v>
      </c>
      <c r="R28" s="245">
        <f t="shared" si="18"/>
        <v>0</v>
      </c>
      <c r="S28" s="245">
        <f t="shared" si="18"/>
        <v>0</v>
      </c>
      <c r="T28" s="208"/>
      <c r="U28" s="139">
        <f t="shared" si="16"/>
        <v>0</v>
      </c>
    </row>
    <row r="29" spans="1:21" ht="45" customHeight="1" x14ac:dyDescent="0.35">
      <c r="A29" s="339">
        <v>5</v>
      </c>
      <c r="B29" s="331">
        <v>330220</v>
      </c>
      <c r="C29" s="355" t="s">
        <v>194</v>
      </c>
      <c r="D29" s="360" t="s">
        <v>130</v>
      </c>
      <c r="E29" s="222"/>
      <c r="F29" s="223"/>
      <c r="G29" s="223"/>
      <c r="H29" s="223"/>
      <c r="I29" s="254"/>
      <c r="J29" s="7">
        <f t="shared" si="1"/>
        <v>0</v>
      </c>
      <c r="K29" s="269">
        <v>0.15</v>
      </c>
      <c r="L29" s="265">
        <v>0.15</v>
      </c>
      <c r="M29" s="265">
        <v>0.5</v>
      </c>
      <c r="N29" s="119"/>
      <c r="O29" s="263"/>
      <c r="P29" s="245">
        <f t="shared" si="18"/>
        <v>0</v>
      </c>
      <c r="Q29" s="245">
        <f t="shared" si="18"/>
        <v>0</v>
      </c>
      <c r="R29" s="245">
        <f t="shared" si="18"/>
        <v>0</v>
      </c>
      <c r="S29" s="245">
        <f t="shared" si="18"/>
        <v>0</v>
      </c>
      <c r="T29" s="199"/>
      <c r="U29" s="142">
        <f t="shared" si="16"/>
        <v>0</v>
      </c>
    </row>
    <row r="30" spans="1:21" ht="82.4" customHeight="1" thickBot="1" x14ac:dyDescent="0.4">
      <c r="A30" s="339">
        <v>5</v>
      </c>
      <c r="B30" s="331">
        <v>330230</v>
      </c>
      <c r="C30" s="355" t="s">
        <v>194</v>
      </c>
      <c r="D30" s="361" t="s">
        <v>131</v>
      </c>
      <c r="E30" s="244"/>
      <c r="F30" s="85"/>
      <c r="G30" s="85"/>
      <c r="H30" s="85"/>
      <c r="I30" s="422"/>
      <c r="J30" s="33">
        <f t="shared" si="1"/>
        <v>0</v>
      </c>
      <c r="K30" s="270">
        <v>0.15</v>
      </c>
      <c r="L30" s="267">
        <v>0.15</v>
      </c>
      <c r="M30" s="267">
        <v>0.5</v>
      </c>
      <c r="N30" s="236"/>
      <c r="O30" s="264"/>
      <c r="P30" s="245">
        <f t="shared" si="18"/>
        <v>0</v>
      </c>
      <c r="Q30" s="245">
        <f t="shared" si="18"/>
        <v>0</v>
      </c>
      <c r="R30" s="245">
        <f t="shared" si="18"/>
        <v>0</v>
      </c>
      <c r="S30" s="245">
        <f t="shared" si="18"/>
        <v>0</v>
      </c>
      <c r="T30" s="240"/>
      <c r="U30" s="142">
        <f t="shared" si="16"/>
        <v>0</v>
      </c>
    </row>
    <row r="31" spans="1:21" ht="58.4" customHeight="1" thickBot="1" x14ac:dyDescent="0.4">
      <c r="A31" s="339">
        <v>5</v>
      </c>
      <c r="B31" s="331">
        <v>330240</v>
      </c>
      <c r="C31" s="355" t="s">
        <v>195</v>
      </c>
      <c r="D31" s="363" t="s">
        <v>132</v>
      </c>
      <c r="E31" s="239">
        <v>0</v>
      </c>
      <c r="F31" s="239">
        <f t="shared" ref="F31:H31" si="19">SUM(F32:F35)</f>
        <v>0</v>
      </c>
      <c r="G31" s="239">
        <f>SUM(G32:G35)</f>
        <v>0</v>
      </c>
      <c r="H31" s="239">
        <f t="shared" si="19"/>
        <v>0</v>
      </c>
      <c r="I31" s="319"/>
      <c r="J31" s="36">
        <f t="shared" si="1"/>
        <v>0</v>
      </c>
      <c r="K31" s="260"/>
      <c r="L31" s="104"/>
      <c r="M31" s="261"/>
      <c r="N31" s="261"/>
      <c r="O31" s="261"/>
      <c r="P31" s="239">
        <f>SUM(P32:P35)</f>
        <v>0</v>
      </c>
      <c r="Q31" s="239">
        <f t="shared" ref="Q31" si="20">SUM(Q32:Q35)</f>
        <v>0</v>
      </c>
      <c r="R31" s="239">
        <f>SUM(R32:R35)</f>
        <v>0</v>
      </c>
      <c r="S31" s="239">
        <f>SUM(S32:S35)</f>
        <v>0</v>
      </c>
      <c r="T31" s="243"/>
      <c r="U31" s="137">
        <f t="shared" ref="U31:U49" si="21">+SUM(P31:T31)</f>
        <v>0</v>
      </c>
    </row>
    <row r="32" spans="1:21" ht="67.75" customHeight="1" x14ac:dyDescent="0.35">
      <c r="A32" s="339">
        <v>6</v>
      </c>
      <c r="B32" s="332">
        <v>330241</v>
      </c>
      <c r="C32" s="355" t="s">
        <v>195</v>
      </c>
      <c r="D32" s="360" t="s">
        <v>133</v>
      </c>
      <c r="E32" s="231"/>
      <c r="F32" s="237"/>
      <c r="G32" s="237"/>
      <c r="H32" s="238"/>
      <c r="I32" s="420"/>
      <c r="J32" s="27">
        <f t="shared" si="1"/>
        <v>0</v>
      </c>
      <c r="K32" s="268"/>
      <c r="L32" s="119"/>
      <c r="M32" s="119"/>
      <c r="N32" s="265">
        <v>1</v>
      </c>
      <c r="O32" s="263"/>
      <c r="P32" s="245">
        <f>+E32*K32</f>
        <v>0</v>
      </c>
      <c r="Q32" s="245">
        <f t="shared" ref="Q32:Q34" si="22">+F32*L32</f>
        <v>0</v>
      </c>
      <c r="R32" s="245">
        <f t="shared" ref="R32:R34" si="23">+G32*M32</f>
        <v>0</v>
      </c>
      <c r="S32" s="245">
        <f>+H32*N32</f>
        <v>0</v>
      </c>
      <c r="T32" s="208"/>
      <c r="U32" s="139">
        <f t="shared" si="21"/>
        <v>0</v>
      </c>
    </row>
    <row r="33" spans="1:21" ht="58.4" customHeight="1" x14ac:dyDescent="0.35">
      <c r="A33" s="339">
        <v>6</v>
      </c>
      <c r="B33" s="332">
        <v>330242</v>
      </c>
      <c r="C33" s="355" t="s">
        <v>195</v>
      </c>
      <c r="D33" s="360" t="s">
        <v>134</v>
      </c>
      <c r="E33" s="222"/>
      <c r="F33" s="223"/>
      <c r="G33" s="223"/>
      <c r="H33" s="232"/>
      <c r="I33" s="421"/>
      <c r="J33" s="7">
        <f t="shared" si="1"/>
        <v>0</v>
      </c>
      <c r="K33" s="271"/>
      <c r="L33" s="266"/>
      <c r="M33" s="266"/>
      <c r="N33" s="216">
        <v>1</v>
      </c>
      <c r="O33" s="266"/>
      <c r="P33" s="245">
        <f t="shared" ref="P33:P34" si="24">+E33*K33</f>
        <v>0</v>
      </c>
      <c r="Q33" s="245">
        <f t="shared" si="22"/>
        <v>0</v>
      </c>
      <c r="R33" s="245">
        <f t="shared" si="23"/>
        <v>0</v>
      </c>
      <c r="S33" s="245">
        <f>+H33*N33</f>
        <v>0</v>
      </c>
      <c r="T33" s="200"/>
      <c r="U33" s="141">
        <f t="shared" si="21"/>
        <v>0</v>
      </c>
    </row>
    <row r="34" spans="1:21" ht="58.4" customHeight="1" x14ac:dyDescent="0.35">
      <c r="A34" s="339">
        <v>6</v>
      </c>
      <c r="B34" s="332">
        <v>330243</v>
      </c>
      <c r="C34" s="355" t="s">
        <v>195</v>
      </c>
      <c r="D34" s="357" t="s">
        <v>130</v>
      </c>
      <c r="E34" s="222"/>
      <c r="F34" s="223"/>
      <c r="G34" s="223"/>
      <c r="H34" s="223"/>
      <c r="I34" s="254"/>
      <c r="J34" s="7">
        <f t="shared" si="1"/>
        <v>0</v>
      </c>
      <c r="K34" s="271"/>
      <c r="L34" s="266"/>
      <c r="M34" s="266"/>
      <c r="N34" s="216">
        <v>1</v>
      </c>
      <c r="O34" s="105"/>
      <c r="P34" s="323">
        <f t="shared" si="24"/>
        <v>0</v>
      </c>
      <c r="Q34" s="323">
        <f t="shared" si="22"/>
        <v>0</v>
      </c>
      <c r="R34" s="323">
        <f t="shared" si="23"/>
        <v>0</v>
      </c>
      <c r="S34" s="323">
        <f>+H34*N34</f>
        <v>0</v>
      </c>
      <c r="T34" s="199"/>
      <c r="U34" s="141">
        <f t="shared" si="21"/>
        <v>0</v>
      </c>
    </row>
    <row r="35" spans="1:21" ht="45" customHeight="1" thickBot="1" x14ac:dyDescent="0.4">
      <c r="A35" s="339">
        <v>6</v>
      </c>
      <c r="B35" s="332">
        <v>330244</v>
      </c>
      <c r="C35" s="355" t="s">
        <v>195</v>
      </c>
      <c r="D35" s="361" t="s">
        <v>174</v>
      </c>
      <c r="E35" s="233"/>
      <c r="F35" s="233"/>
      <c r="G35" s="233"/>
      <c r="H35" s="233"/>
      <c r="I35" s="425"/>
      <c r="J35" s="7">
        <f t="shared" si="1"/>
        <v>0</v>
      </c>
      <c r="K35" s="235"/>
      <c r="L35" s="236"/>
      <c r="M35" s="236"/>
      <c r="N35" s="216">
        <v>1</v>
      </c>
      <c r="O35" s="236"/>
      <c r="P35" s="444">
        <f t="shared" ref="P35" si="25">+E35*K35</f>
        <v>0</v>
      </c>
      <c r="Q35" s="444">
        <f t="shared" ref="Q35" si="26">+F35*L35</f>
        <v>0</v>
      </c>
      <c r="R35" s="444">
        <f t="shared" ref="R35" si="27">+G35*M35</f>
        <v>0</v>
      </c>
      <c r="S35" s="444">
        <f>+H35*N35</f>
        <v>0</v>
      </c>
      <c r="T35" s="234"/>
      <c r="U35" s="141">
        <f t="shared" si="21"/>
        <v>0</v>
      </c>
    </row>
    <row r="36" spans="1:21" ht="58.4" customHeight="1" thickBot="1" x14ac:dyDescent="0.4">
      <c r="A36" s="339">
        <v>4</v>
      </c>
      <c r="B36" s="331">
        <v>330300</v>
      </c>
      <c r="C36" s="355" t="s">
        <v>125</v>
      </c>
      <c r="D36" s="354" t="s">
        <v>135</v>
      </c>
      <c r="E36" s="247">
        <f>+E37+E38+E46+E47</f>
        <v>0</v>
      </c>
      <c r="F36" s="247">
        <f t="shared" ref="F36:G36" si="28">+F37+F38+F46+F47</f>
        <v>0</v>
      </c>
      <c r="G36" s="247">
        <f t="shared" si="28"/>
        <v>0</v>
      </c>
      <c r="H36" s="247">
        <f>+H37+H38+H46+H47</f>
        <v>0</v>
      </c>
      <c r="I36" s="426"/>
      <c r="J36" s="36">
        <f t="shared" si="1"/>
        <v>0</v>
      </c>
      <c r="K36" s="272"/>
      <c r="L36" s="273"/>
      <c r="M36" s="273"/>
      <c r="N36" s="273"/>
      <c r="O36" s="273"/>
      <c r="P36" s="247">
        <f>+P37+P38+P46+P47</f>
        <v>0</v>
      </c>
      <c r="Q36" s="247">
        <f t="shared" ref="Q36" si="29">+Q37+Q38+Q46+Q47</f>
        <v>0</v>
      </c>
      <c r="R36" s="247">
        <f t="shared" ref="R36" si="30">+R37+R38+R46+R47</f>
        <v>0</v>
      </c>
      <c r="S36" s="247">
        <f t="shared" ref="S36" si="31">+S37+S38+S46+S47</f>
        <v>0</v>
      </c>
      <c r="T36" s="246"/>
      <c r="U36" s="137">
        <f t="shared" si="21"/>
        <v>0</v>
      </c>
    </row>
    <row r="37" spans="1:21" ht="58.4" customHeight="1" thickBot="1" x14ac:dyDescent="0.4">
      <c r="A37" s="339">
        <v>6</v>
      </c>
      <c r="B37" s="331">
        <v>330310</v>
      </c>
      <c r="C37" s="355" t="s">
        <v>126</v>
      </c>
      <c r="D37" s="372" t="s">
        <v>136</v>
      </c>
      <c r="E37" s="375"/>
      <c r="F37" s="249"/>
      <c r="G37" s="385"/>
      <c r="H37" s="385"/>
      <c r="I37" s="318"/>
      <c r="J37" s="37">
        <f t="shared" si="1"/>
        <v>0</v>
      </c>
      <c r="K37" s="235"/>
      <c r="L37" s="259">
        <v>0</v>
      </c>
      <c r="M37" s="236"/>
      <c r="N37" s="236"/>
      <c r="O37" s="264"/>
      <c r="P37" s="385">
        <f>+E37*K37</f>
        <v>0</v>
      </c>
      <c r="Q37" s="249">
        <f>+F37*L37</f>
        <v>0</v>
      </c>
      <c r="R37" s="385">
        <f>+G37*M37</f>
        <v>0</v>
      </c>
      <c r="S37" s="385">
        <f>+H37*N37</f>
        <v>0</v>
      </c>
      <c r="T37" s="318"/>
      <c r="U37" s="137">
        <f t="shared" si="21"/>
        <v>0</v>
      </c>
    </row>
    <row r="38" spans="1:21" s="443" customFormat="1" ht="58.4" customHeight="1" thickBot="1" x14ac:dyDescent="0.4">
      <c r="A38" s="339">
        <v>6</v>
      </c>
      <c r="B38" s="331">
        <v>330320</v>
      </c>
      <c r="C38" s="355" t="s">
        <v>215</v>
      </c>
      <c r="D38" s="362" t="s">
        <v>137</v>
      </c>
      <c r="E38" s="207">
        <f>SUM(E39:E45)</f>
        <v>0</v>
      </c>
      <c r="F38" s="207">
        <f t="shared" ref="F38:H38" si="32">SUM(F39:F45)</f>
        <v>0</v>
      </c>
      <c r="G38" s="207">
        <f t="shared" si="32"/>
        <v>0</v>
      </c>
      <c r="H38" s="207">
        <f t="shared" si="32"/>
        <v>0</v>
      </c>
      <c r="I38" s="209"/>
      <c r="J38" s="36">
        <f t="shared" si="1"/>
        <v>0</v>
      </c>
      <c r="K38" s="211"/>
      <c r="L38" s="104"/>
      <c r="M38" s="104"/>
      <c r="N38" s="104"/>
      <c r="O38" s="261"/>
      <c r="P38" s="207">
        <f>SUM(P39:P45)</f>
        <v>0</v>
      </c>
      <c r="Q38" s="207">
        <f>SUM(Q39:Q45)</f>
        <v>0</v>
      </c>
      <c r="R38" s="207">
        <f>SUM(R39:R45)</f>
        <v>0</v>
      </c>
      <c r="S38" s="207">
        <f>SUM(S39:S45)</f>
        <v>0</v>
      </c>
      <c r="T38" s="209"/>
      <c r="U38" s="137">
        <f t="shared" si="21"/>
        <v>0</v>
      </c>
    </row>
    <row r="39" spans="1:21" ht="64.75" customHeight="1" thickBot="1" x14ac:dyDescent="0.4">
      <c r="A39" s="339">
        <v>6</v>
      </c>
      <c r="B39" s="332">
        <v>330321</v>
      </c>
      <c r="C39" s="355" t="s">
        <v>215</v>
      </c>
      <c r="D39" s="360" t="s">
        <v>138</v>
      </c>
      <c r="E39" s="379"/>
      <c r="F39" s="250"/>
      <c r="G39" s="250"/>
      <c r="H39" s="380"/>
      <c r="I39" s="427"/>
      <c r="J39" s="27">
        <f t="shared" si="1"/>
        <v>0</v>
      </c>
      <c r="K39" s="268"/>
      <c r="L39" s="28">
        <v>0.5</v>
      </c>
      <c r="M39" s="28">
        <v>0.5</v>
      </c>
      <c r="N39" s="263"/>
      <c r="O39" s="263"/>
      <c r="P39" s="379">
        <f t="shared" ref="P39:P47" si="33">+E39*K39</f>
        <v>0</v>
      </c>
      <c r="Q39" s="250">
        <f t="shared" ref="Q39:Q47" si="34">+F39*L39</f>
        <v>0</v>
      </c>
      <c r="R39" s="250">
        <f t="shared" ref="R39:R47" si="35">+G39*M39</f>
        <v>0</v>
      </c>
      <c r="S39" s="380">
        <f t="shared" ref="S39:S45" si="36">+H39*N39</f>
        <v>0</v>
      </c>
      <c r="T39" s="205"/>
      <c r="U39" s="137">
        <f t="shared" si="21"/>
        <v>0</v>
      </c>
    </row>
    <row r="40" spans="1:21" ht="45" customHeight="1" thickBot="1" x14ac:dyDescent="0.4">
      <c r="A40" s="339">
        <v>6</v>
      </c>
      <c r="B40" s="332">
        <v>330322</v>
      </c>
      <c r="C40" s="355" t="s">
        <v>215</v>
      </c>
      <c r="D40" s="360" t="s">
        <v>139</v>
      </c>
      <c r="E40" s="374"/>
      <c r="F40" s="223"/>
      <c r="G40" s="223"/>
      <c r="H40" s="381"/>
      <c r="I40" s="421"/>
      <c r="J40" s="7">
        <f t="shared" si="1"/>
        <v>0</v>
      </c>
      <c r="K40" s="271"/>
      <c r="L40" s="25">
        <v>0.5</v>
      </c>
      <c r="M40" s="25">
        <v>0.5</v>
      </c>
      <c r="N40" s="105"/>
      <c r="O40" s="266"/>
      <c r="P40" s="374">
        <f t="shared" si="33"/>
        <v>0</v>
      </c>
      <c r="Q40" s="223">
        <f t="shared" si="34"/>
        <v>0</v>
      </c>
      <c r="R40" s="223">
        <f t="shared" si="35"/>
        <v>0</v>
      </c>
      <c r="S40" s="381">
        <f t="shared" si="36"/>
        <v>0</v>
      </c>
      <c r="T40" s="200"/>
      <c r="U40" s="137">
        <f t="shared" si="21"/>
        <v>0</v>
      </c>
    </row>
    <row r="41" spans="1:21" ht="45" customHeight="1" thickBot="1" x14ac:dyDescent="0.4">
      <c r="A41" s="339">
        <v>6</v>
      </c>
      <c r="B41" s="332">
        <v>330323</v>
      </c>
      <c r="C41" s="355" t="s">
        <v>215</v>
      </c>
      <c r="D41" s="360" t="s">
        <v>140</v>
      </c>
      <c r="E41" s="374"/>
      <c r="F41" s="223"/>
      <c r="G41" s="223"/>
      <c r="H41" s="382"/>
      <c r="I41" s="254"/>
      <c r="J41" s="7">
        <f t="shared" si="1"/>
        <v>0</v>
      </c>
      <c r="K41" s="271"/>
      <c r="L41" s="25">
        <v>0.5</v>
      </c>
      <c r="M41" s="25">
        <v>0.5</v>
      </c>
      <c r="N41" s="105"/>
      <c r="O41" s="266"/>
      <c r="P41" s="374">
        <f t="shared" si="33"/>
        <v>0</v>
      </c>
      <c r="Q41" s="223">
        <f t="shared" si="34"/>
        <v>0</v>
      </c>
      <c r="R41" s="223">
        <f t="shared" si="35"/>
        <v>0</v>
      </c>
      <c r="S41" s="382">
        <f t="shared" si="36"/>
        <v>0</v>
      </c>
      <c r="T41" s="199"/>
      <c r="U41" s="137">
        <f t="shared" si="21"/>
        <v>0</v>
      </c>
    </row>
    <row r="42" spans="1:21" ht="45" customHeight="1" thickBot="1" x14ac:dyDescent="0.4">
      <c r="A42" s="339">
        <v>6</v>
      </c>
      <c r="B42" s="332">
        <v>330324</v>
      </c>
      <c r="C42" s="355" t="s">
        <v>127</v>
      </c>
      <c r="D42" s="360" t="s">
        <v>141</v>
      </c>
      <c r="E42" s="378"/>
      <c r="F42" s="251"/>
      <c r="G42" s="251"/>
      <c r="H42" s="383"/>
      <c r="I42" s="428"/>
      <c r="J42" s="7">
        <f t="shared" si="1"/>
        <v>0</v>
      </c>
      <c r="K42" s="271"/>
      <c r="L42" s="25">
        <v>0.5</v>
      </c>
      <c r="M42" s="25">
        <v>0.5</v>
      </c>
      <c r="N42" s="266"/>
      <c r="O42" s="266"/>
      <c r="P42" s="378">
        <f t="shared" si="33"/>
        <v>0</v>
      </c>
      <c r="Q42" s="251">
        <f t="shared" si="34"/>
        <v>0</v>
      </c>
      <c r="R42" s="251">
        <f t="shared" si="35"/>
        <v>0</v>
      </c>
      <c r="S42" s="383">
        <f t="shared" si="36"/>
        <v>0</v>
      </c>
      <c r="T42" s="201"/>
      <c r="U42" s="137">
        <f t="shared" si="21"/>
        <v>0</v>
      </c>
    </row>
    <row r="43" spans="1:21" ht="53.15" customHeight="1" thickBot="1" x14ac:dyDescent="0.4">
      <c r="A43" s="339">
        <v>6</v>
      </c>
      <c r="B43" s="332">
        <v>330325</v>
      </c>
      <c r="C43" s="355" t="s">
        <v>215</v>
      </c>
      <c r="D43" s="360" t="s">
        <v>142</v>
      </c>
      <c r="E43" s="378"/>
      <c r="F43" s="251"/>
      <c r="G43" s="251"/>
      <c r="H43" s="383"/>
      <c r="I43" s="254"/>
      <c r="J43" s="7">
        <f t="shared" si="1"/>
        <v>0</v>
      </c>
      <c r="K43" s="271"/>
      <c r="L43" s="25">
        <v>0.5</v>
      </c>
      <c r="M43" s="25">
        <v>0.5</v>
      </c>
      <c r="N43" s="266"/>
      <c r="O43" s="266"/>
      <c r="P43" s="378">
        <f t="shared" si="33"/>
        <v>0</v>
      </c>
      <c r="Q43" s="251">
        <f t="shared" si="34"/>
        <v>0</v>
      </c>
      <c r="R43" s="251">
        <f t="shared" si="35"/>
        <v>0</v>
      </c>
      <c r="S43" s="383">
        <f t="shared" si="36"/>
        <v>0</v>
      </c>
      <c r="T43" s="199"/>
      <c r="U43" s="137">
        <f t="shared" si="21"/>
        <v>0</v>
      </c>
    </row>
    <row r="44" spans="1:21" ht="54.65" customHeight="1" thickBot="1" x14ac:dyDescent="0.4">
      <c r="A44" s="339">
        <v>6</v>
      </c>
      <c r="B44" s="332">
        <v>330326</v>
      </c>
      <c r="C44" s="355" t="s">
        <v>215</v>
      </c>
      <c r="D44" s="360" t="s">
        <v>143</v>
      </c>
      <c r="E44" s="374"/>
      <c r="F44" s="223"/>
      <c r="G44" s="223"/>
      <c r="H44" s="382"/>
      <c r="I44" s="254"/>
      <c r="J44" s="7">
        <f t="shared" si="1"/>
        <v>0</v>
      </c>
      <c r="K44" s="271"/>
      <c r="L44" s="25">
        <v>0.5</v>
      </c>
      <c r="M44" s="25">
        <v>0.5</v>
      </c>
      <c r="N44" s="266"/>
      <c r="O44" s="266"/>
      <c r="P44" s="374">
        <f t="shared" si="33"/>
        <v>0</v>
      </c>
      <c r="Q44" s="223">
        <f t="shared" si="34"/>
        <v>0</v>
      </c>
      <c r="R44" s="223">
        <f t="shared" si="35"/>
        <v>0</v>
      </c>
      <c r="S44" s="382">
        <f t="shared" si="36"/>
        <v>0</v>
      </c>
      <c r="T44" s="199"/>
      <c r="U44" s="138">
        <f t="shared" si="21"/>
        <v>0</v>
      </c>
    </row>
    <row r="45" spans="1:21" ht="54.65" customHeight="1" thickBot="1" x14ac:dyDescent="0.4">
      <c r="A45" s="340">
        <v>6</v>
      </c>
      <c r="B45" s="332">
        <v>330327</v>
      </c>
      <c r="C45" s="364" t="s">
        <v>216</v>
      </c>
      <c r="D45" s="361" t="s">
        <v>174</v>
      </c>
      <c r="E45" s="375"/>
      <c r="F45" s="278"/>
      <c r="G45" s="278"/>
      <c r="H45" s="384"/>
      <c r="I45" s="425"/>
      <c r="J45" s="7">
        <f t="shared" si="1"/>
        <v>0</v>
      </c>
      <c r="K45" s="322"/>
      <c r="L45" s="25">
        <v>0.5</v>
      </c>
      <c r="M45" s="25">
        <v>0.5</v>
      </c>
      <c r="N45" s="264"/>
      <c r="O45" s="264"/>
      <c r="P45" s="374">
        <f t="shared" si="33"/>
        <v>0</v>
      </c>
      <c r="Q45" s="447">
        <f t="shared" si="34"/>
        <v>0</v>
      </c>
      <c r="R45" s="447">
        <f t="shared" si="35"/>
        <v>0</v>
      </c>
      <c r="S45" s="382">
        <f t="shared" si="36"/>
        <v>0</v>
      </c>
      <c r="T45" s="234"/>
      <c r="U45" s="138">
        <f t="shared" si="21"/>
        <v>0</v>
      </c>
    </row>
    <row r="46" spans="1:21" s="443" customFormat="1" ht="54.65" customHeight="1" thickBot="1" x14ac:dyDescent="0.4">
      <c r="A46" s="339">
        <v>5</v>
      </c>
      <c r="B46" s="331">
        <v>330330</v>
      </c>
      <c r="C46" s="355" t="s">
        <v>217</v>
      </c>
      <c r="D46" s="354" t="s">
        <v>144</v>
      </c>
      <c r="E46" s="445"/>
      <c r="F46" s="446"/>
      <c r="G46" s="446"/>
      <c r="H46" s="194"/>
      <c r="I46" s="418"/>
      <c r="J46" s="36">
        <f t="shared" si="1"/>
        <v>0</v>
      </c>
      <c r="K46" s="260"/>
      <c r="L46" s="261"/>
      <c r="M46" s="261"/>
      <c r="N46" s="275">
        <v>0.85</v>
      </c>
      <c r="O46" s="261"/>
      <c r="P46" s="446">
        <f t="shared" si="33"/>
        <v>0</v>
      </c>
      <c r="Q46" s="446">
        <f t="shared" si="34"/>
        <v>0</v>
      </c>
      <c r="R46" s="446">
        <f t="shared" si="35"/>
        <v>0</v>
      </c>
      <c r="S46" s="194">
        <f>+H46*N46</f>
        <v>0</v>
      </c>
      <c r="T46" s="78"/>
      <c r="U46" s="137">
        <f t="shared" si="21"/>
        <v>0</v>
      </c>
    </row>
    <row r="47" spans="1:21" s="443" customFormat="1" ht="54.65" customHeight="1" thickBot="1" x14ac:dyDescent="0.4">
      <c r="A47" s="339">
        <v>5</v>
      </c>
      <c r="B47" s="331">
        <v>330340</v>
      </c>
      <c r="C47" s="355" t="s">
        <v>218</v>
      </c>
      <c r="D47" s="354" t="s">
        <v>145</v>
      </c>
      <c r="E47" s="207">
        <v>0</v>
      </c>
      <c r="F47" s="194">
        <v>0</v>
      </c>
      <c r="G47" s="194">
        <v>0</v>
      </c>
      <c r="H47" s="194">
        <v>0</v>
      </c>
      <c r="I47" s="418"/>
      <c r="J47" s="36">
        <f t="shared" si="1"/>
        <v>0</v>
      </c>
      <c r="K47" s="274">
        <v>0.85</v>
      </c>
      <c r="L47" s="275">
        <v>0.85</v>
      </c>
      <c r="M47" s="275">
        <v>0.85</v>
      </c>
      <c r="N47" s="275">
        <v>1</v>
      </c>
      <c r="O47" s="261"/>
      <c r="P47" s="194">
        <f t="shared" si="33"/>
        <v>0</v>
      </c>
      <c r="Q47" s="194">
        <f t="shared" si="34"/>
        <v>0</v>
      </c>
      <c r="R47" s="194">
        <f t="shared" si="35"/>
        <v>0</v>
      </c>
      <c r="S47" s="194">
        <f>+H47*N47</f>
        <v>0</v>
      </c>
      <c r="T47" s="78"/>
      <c r="U47" s="137">
        <f t="shared" si="21"/>
        <v>0</v>
      </c>
    </row>
    <row r="48" spans="1:21" s="443" customFormat="1" ht="54.65" customHeight="1" thickBot="1" x14ac:dyDescent="0.4">
      <c r="A48" s="339">
        <v>4</v>
      </c>
      <c r="B48" s="331">
        <v>330400</v>
      </c>
      <c r="C48" s="355" t="s">
        <v>62</v>
      </c>
      <c r="D48" s="354" t="s">
        <v>146</v>
      </c>
      <c r="E48" s="207">
        <f>+E49+E50</f>
        <v>0</v>
      </c>
      <c r="F48" s="207">
        <f t="shared" ref="F48:H48" si="37">+F49+F50</f>
        <v>0</v>
      </c>
      <c r="G48" s="207">
        <f t="shared" si="37"/>
        <v>0</v>
      </c>
      <c r="H48" s="207">
        <f t="shared" si="37"/>
        <v>0</v>
      </c>
      <c r="I48" s="418"/>
      <c r="J48" s="36">
        <f t="shared" si="1"/>
        <v>0</v>
      </c>
      <c r="K48" s="260"/>
      <c r="L48" s="261"/>
      <c r="M48" s="261"/>
      <c r="N48" s="261"/>
      <c r="O48" s="261"/>
      <c r="P48" s="207">
        <f>+P49+P50</f>
        <v>0</v>
      </c>
      <c r="Q48" s="207">
        <f>+Q49+Q50</f>
        <v>0</v>
      </c>
      <c r="R48" s="207">
        <f>+R49+R50</f>
        <v>0</v>
      </c>
      <c r="S48" s="207">
        <f>+S49+S50</f>
        <v>0</v>
      </c>
      <c r="T48" s="78"/>
      <c r="U48" s="137">
        <f t="shared" si="21"/>
        <v>0</v>
      </c>
    </row>
    <row r="49" spans="1:21" ht="54.65" customHeight="1" thickBot="1" x14ac:dyDescent="0.4">
      <c r="A49" s="339">
        <v>5</v>
      </c>
      <c r="B49" s="331">
        <v>330410</v>
      </c>
      <c r="C49" s="355" t="s">
        <v>196</v>
      </c>
      <c r="D49" s="356" t="s">
        <v>147</v>
      </c>
      <c r="E49" s="429"/>
      <c r="F49" s="403"/>
      <c r="G49" s="403"/>
      <c r="H49" s="403"/>
      <c r="I49" s="253"/>
      <c r="J49" s="89">
        <f t="shared" si="1"/>
        <v>0</v>
      </c>
      <c r="K49" s="320"/>
      <c r="L49" s="301">
        <v>0.5</v>
      </c>
      <c r="M49" s="301">
        <v>0.5</v>
      </c>
      <c r="N49" s="301">
        <v>0.85</v>
      </c>
      <c r="O49" s="214"/>
      <c r="P49" s="378">
        <f t="shared" ref="P49:S50" si="38">+E49*K49</f>
        <v>0</v>
      </c>
      <c r="Q49" s="251">
        <f t="shared" si="38"/>
        <v>0</v>
      </c>
      <c r="R49" s="251">
        <f t="shared" si="38"/>
        <v>0</v>
      </c>
      <c r="S49" s="251">
        <f t="shared" si="38"/>
        <v>0</v>
      </c>
      <c r="T49" s="297"/>
      <c r="U49" s="137">
        <f t="shared" si="21"/>
        <v>0</v>
      </c>
    </row>
    <row r="50" spans="1:21" ht="54.65" customHeight="1" thickBot="1" x14ac:dyDescent="0.4">
      <c r="A50" s="339">
        <v>5</v>
      </c>
      <c r="B50" s="331">
        <v>330420</v>
      </c>
      <c r="C50" s="355" t="s">
        <v>197</v>
      </c>
      <c r="D50" s="359" t="s">
        <v>148</v>
      </c>
      <c r="E50" s="405"/>
      <c r="F50" s="226"/>
      <c r="G50" s="226"/>
      <c r="H50" s="226"/>
      <c r="I50" s="314"/>
      <c r="J50" s="61">
        <f t="shared" si="1"/>
        <v>0</v>
      </c>
      <c r="K50" s="302"/>
      <c r="L50" s="218">
        <v>0.85</v>
      </c>
      <c r="M50" s="218">
        <v>0.85</v>
      </c>
      <c r="N50" s="218">
        <v>1</v>
      </c>
      <c r="O50" s="303"/>
      <c r="P50" s="378">
        <f t="shared" si="38"/>
        <v>0</v>
      </c>
      <c r="Q50" s="251">
        <f t="shared" si="38"/>
        <v>0</v>
      </c>
      <c r="R50" s="251">
        <f t="shared" si="38"/>
        <v>0</v>
      </c>
      <c r="S50" s="251">
        <f t="shared" si="38"/>
        <v>0</v>
      </c>
      <c r="T50" s="202"/>
      <c r="U50" s="137">
        <f t="shared" si="16"/>
        <v>0</v>
      </c>
    </row>
    <row r="51" spans="1:21" ht="54.65" customHeight="1" thickBot="1" x14ac:dyDescent="0.4">
      <c r="A51" s="339">
        <v>4</v>
      </c>
      <c r="B51" s="331">
        <v>330500</v>
      </c>
      <c r="C51" s="355" t="s">
        <v>63</v>
      </c>
      <c r="D51" s="354" t="s">
        <v>149</v>
      </c>
      <c r="E51" s="207">
        <f>SUM(E52:E54)</f>
        <v>0</v>
      </c>
      <c r="F51" s="207">
        <f t="shared" ref="F51:H51" si="39">SUM(F52:F54)</f>
        <v>0</v>
      </c>
      <c r="G51" s="207">
        <f t="shared" si="39"/>
        <v>0</v>
      </c>
      <c r="H51" s="207">
        <f t="shared" si="39"/>
        <v>0</v>
      </c>
      <c r="I51" s="418"/>
      <c r="J51" s="36">
        <f t="shared" si="1"/>
        <v>0</v>
      </c>
      <c r="K51" s="260"/>
      <c r="L51" s="261"/>
      <c r="M51" s="261"/>
      <c r="N51" s="261"/>
      <c r="O51" s="261"/>
      <c r="P51" s="239">
        <f>SUM(P52:P54)</f>
        <v>0</v>
      </c>
      <c r="Q51" s="239">
        <f t="shared" ref="Q51" si="40">SUM(Q52:Q54)</f>
        <v>0</v>
      </c>
      <c r="R51" s="239">
        <f t="shared" ref="R51" si="41">SUM(R52:R54)</f>
        <v>0</v>
      </c>
      <c r="S51" s="239">
        <f t="shared" ref="S51" si="42">SUM(S52:S54)</f>
        <v>0</v>
      </c>
      <c r="T51" s="78"/>
      <c r="U51" s="137">
        <f t="shared" si="16"/>
        <v>0</v>
      </c>
    </row>
    <row r="52" spans="1:21" ht="54.65" customHeight="1" thickBot="1" x14ac:dyDescent="0.4">
      <c r="A52" s="339">
        <v>5</v>
      </c>
      <c r="B52" s="332">
        <v>330510</v>
      </c>
      <c r="C52" s="355" t="s">
        <v>198</v>
      </c>
      <c r="D52" s="360" t="s">
        <v>150</v>
      </c>
      <c r="E52" s="231"/>
      <c r="F52" s="238"/>
      <c r="G52" s="238"/>
      <c r="H52" s="238"/>
      <c r="I52" s="427"/>
      <c r="J52" s="27">
        <f t="shared" si="1"/>
        <v>0</v>
      </c>
      <c r="K52" s="269">
        <v>0.5</v>
      </c>
      <c r="L52" s="265">
        <v>0.5</v>
      </c>
      <c r="M52" s="265">
        <v>0.5</v>
      </c>
      <c r="N52" s="265">
        <v>0.85</v>
      </c>
      <c r="O52" s="119"/>
      <c r="P52" s="242">
        <f t="shared" ref="P52:S54" si="43">+E52*K52</f>
        <v>0</v>
      </c>
      <c r="Q52" s="251">
        <f t="shared" si="43"/>
        <v>0</v>
      </c>
      <c r="R52" s="251">
        <f t="shared" si="43"/>
        <v>0</v>
      </c>
      <c r="S52" s="251">
        <f t="shared" si="43"/>
        <v>0</v>
      </c>
      <c r="T52" s="205"/>
      <c r="U52" s="137">
        <f t="shared" si="16"/>
        <v>0</v>
      </c>
    </row>
    <row r="53" spans="1:21" ht="54.65" customHeight="1" thickBot="1" x14ac:dyDescent="0.4">
      <c r="A53" s="339">
        <v>5</v>
      </c>
      <c r="B53" s="332">
        <v>330520</v>
      </c>
      <c r="C53" s="355" t="s">
        <v>199</v>
      </c>
      <c r="D53" s="360" t="s">
        <v>151</v>
      </c>
      <c r="E53" s="222"/>
      <c r="F53" s="223"/>
      <c r="G53" s="223"/>
      <c r="H53" s="223"/>
      <c r="I53" s="254"/>
      <c r="J53" s="7">
        <f t="shared" si="1"/>
        <v>0</v>
      </c>
      <c r="K53" s="277">
        <v>0.85</v>
      </c>
      <c r="L53" s="216">
        <v>0.85</v>
      </c>
      <c r="M53" s="216">
        <v>0.85</v>
      </c>
      <c r="N53" s="216">
        <v>1</v>
      </c>
      <c r="O53" s="105"/>
      <c r="P53" s="242">
        <f t="shared" si="43"/>
        <v>0</v>
      </c>
      <c r="Q53" s="251">
        <f t="shared" si="43"/>
        <v>0</v>
      </c>
      <c r="R53" s="251">
        <f t="shared" si="43"/>
        <v>0</v>
      </c>
      <c r="S53" s="251">
        <f t="shared" si="43"/>
        <v>0</v>
      </c>
      <c r="T53" s="199"/>
      <c r="U53" s="137">
        <f t="shared" si="16"/>
        <v>0</v>
      </c>
    </row>
    <row r="54" spans="1:21" ht="54.65" customHeight="1" thickBot="1" x14ac:dyDescent="0.4">
      <c r="A54" s="339">
        <v>5</v>
      </c>
      <c r="B54" s="332">
        <v>330530</v>
      </c>
      <c r="C54" s="355" t="s">
        <v>200</v>
      </c>
      <c r="D54" s="359" t="s">
        <v>152</v>
      </c>
      <c r="E54" s="225"/>
      <c r="F54" s="226"/>
      <c r="G54" s="226"/>
      <c r="H54" s="226"/>
      <c r="I54" s="314"/>
      <c r="J54" s="61">
        <f t="shared" si="1"/>
        <v>0</v>
      </c>
      <c r="K54" s="279">
        <v>0.1</v>
      </c>
      <c r="L54" s="218">
        <v>0.1</v>
      </c>
      <c r="M54" s="218">
        <v>0.5</v>
      </c>
      <c r="N54" s="218">
        <v>1</v>
      </c>
      <c r="O54" s="280"/>
      <c r="P54" s="242">
        <f t="shared" si="43"/>
        <v>0</v>
      </c>
      <c r="Q54" s="251">
        <f t="shared" si="43"/>
        <v>0</v>
      </c>
      <c r="R54" s="251">
        <f t="shared" si="43"/>
        <v>0</v>
      </c>
      <c r="S54" s="251">
        <f t="shared" si="43"/>
        <v>0</v>
      </c>
      <c r="T54" s="202"/>
      <c r="U54" s="137">
        <f t="shared" si="16"/>
        <v>0</v>
      </c>
    </row>
    <row r="55" spans="1:21" ht="54.65" customHeight="1" thickBot="1" x14ac:dyDescent="0.4">
      <c r="A55" s="339">
        <v>3</v>
      </c>
      <c r="B55" s="331">
        <v>340000</v>
      </c>
      <c r="C55" s="355" t="s">
        <v>64</v>
      </c>
      <c r="D55" s="354" t="s">
        <v>11</v>
      </c>
      <c r="E55" s="239">
        <f>+E56+E58+E63</f>
        <v>0</v>
      </c>
      <c r="F55" s="239">
        <f>+F56+F58+F63</f>
        <v>0</v>
      </c>
      <c r="G55" s="239">
        <f>+G56+G58+G63</f>
        <v>0</v>
      </c>
      <c r="H55" s="239">
        <f>+H56+H58+H63</f>
        <v>0</v>
      </c>
      <c r="I55" s="418"/>
      <c r="J55" s="36">
        <f t="shared" si="1"/>
        <v>0</v>
      </c>
      <c r="K55" s="287"/>
      <c r="L55" s="288"/>
      <c r="M55" s="288"/>
      <c r="N55" s="288"/>
      <c r="O55" s="104"/>
      <c r="P55" s="248">
        <f>+P56+P58+P63</f>
        <v>0</v>
      </c>
      <c r="Q55" s="248">
        <f t="shared" ref="Q55" si="44">+Q56+Q58+Q63</f>
        <v>0</v>
      </c>
      <c r="R55" s="248">
        <f t="shared" ref="R55" si="45">+R56+R58+R63</f>
        <v>0</v>
      </c>
      <c r="S55" s="248">
        <f>+S56+S58+S63</f>
        <v>0</v>
      </c>
      <c r="T55" s="78"/>
      <c r="U55" s="137">
        <f t="shared" si="16"/>
        <v>0</v>
      </c>
    </row>
    <row r="56" spans="1:21" ht="54.65" customHeight="1" thickBot="1" x14ac:dyDescent="0.4">
      <c r="A56" s="339">
        <v>4</v>
      </c>
      <c r="B56" s="331">
        <v>340100</v>
      </c>
      <c r="C56" s="355" t="s">
        <v>153</v>
      </c>
      <c r="D56" s="354" t="s">
        <v>12</v>
      </c>
      <c r="E56" s="239">
        <f>+E57</f>
        <v>0</v>
      </c>
      <c r="F56" s="239">
        <f t="shared" ref="F56:H56" si="46">+F57</f>
        <v>0</v>
      </c>
      <c r="G56" s="239">
        <f t="shared" si="46"/>
        <v>0</v>
      </c>
      <c r="H56" s="239">
        <f t="shared" si="46"/>
        <v>0</v>
      </c>
      <c r="I56" s="418"/>
      <c r="J56" s="36">
        <f t="shared" si="1"/>
        <v>0</v>
      </c>
      <c r="K56" s="287"/>
      <c r="L56" s="288"/>
      <c r="M56" s="288"/>
      <c r="N56" s="288"/>
      <c r="O56" s="104"/>
      <c r="P56" s="239">
        <f>+P57</f>
        <v>0</v>
      </c>
      <c r="Q56" s="239">
        <f t="shared" ref="Q56" si="47">+Q57</f>
        <v>0</v>
      </c>
      <c r="R56" s="239">
        <f t="shared" ref="R56" si="48">+R57</f>
        <v>0</v>
      </c>
      <c r="S56" s="239">
        <f t="shared" ref="S56" si="49">+S57</f>
        <v>0</v>
      </c>
      <c r="T56" s="78"/>
      <c r="U56" s="137">
        <f t="shared" si="16"/>
        <v>0</v>
      </c>
    </row>
    <row r="57" spans="1:21" ht="54.65" customHeight="1" thickBot="1" x14ac:dyDescent="0.4">
      <c r="A57" s="339">
        <v>5</v>
      </c>
      <c r="B57" s="331">
        <v>340110</v>
      </c>
      <c r="C57" s="355" t="s">
        <v>201</v>
      </c>
      <c r="D57" s="361" t="s">
        <v>154</v>
      </c>
      <c r="E57" s="233"/>
      <c r="F57" s="278"/>
      <c r="G57" s="278"/>
      <c r="H57" s="278"/>
      <c r="I57" s="425"/>
      <c r="J57" s="37">
        <f t="shared" si="1"/>
        <v>0</v>
      </c>
      <c r="K57" s="270">
        <v>0.85</v>
      </c>
      <c r="L57" s="267">
        <v>0.85</v>
      </c>
      <c r="M57" s="267">
        <v>0.85</v>
      </c>
      <c r="N57" s="267">
        <v>0.85</v>
      </c>
      <c r="O57" s="236"/>
      <c r="P57" s="278">
        <f>+E57*K57</f>
        <v>0</v>
      </c>
      <c r="Q57" s="278">
        <f t="shared" ref="Q57:S57" si="50">+F57*L57</f>
        <v>0</v>
      </c>
      <c r="R57" s="278">
        <f t="shared" si="50"/>
        <v>0</v>
      </c>
      <c r="S57" s="278">
        <f t="shared" si="50"/>
        <v>0</v>
      </c>
      <c r="T57" s="234"/>
      <c r="U57" s="140">
        <f t="shared" si="16"/>
        <v>0</v>
      </c>
    </row>
    <row r="58" spans="1:21" ht="54.65" customHeight="1" thickBot="1" x14ac:dyDescent="0.4">
      <c r="A58" s="341">
        <v>4</v>
      </c>
      <c r="B58" s="342">
        <v>340200</v>
      </c>
      <c r="C58" s="365" t="s">
        <v>65</v>
      </c>
      <c r="D58" s="366" t="s">
        <v>13</v>
      </c>
      <c r="E58" s="292">
        <f>+E61+E62</f>
        <v>0</v>
      </c>
      <c r="F58" s="292">
        <f t="shared" ref="F58:H58" si="51">+F61+F62</f>
        <v>0</v>
      </c>
      <c r="G58" s="292">
        <f t="shared" si="51"/>
        <v>0</v>
      </c>
      <c r="H58" s="292">
        <f t="shared" si="51"/>
        <v>0</v>
      </c>
      <c r="I58" s="430"/>
      <c r="J58" s="293">
        <f t="shared" si="1"/>
        <v>0</v>
      </c>
      <c r="K58" s="294"/>
      <c r="L58" s="295"/>
      <c r="M58" s="295"/>
      <c r="N58" s="295"/>
      <c r="O58" s="252"/>
      <c r="P58" s="292">
        <f>+P61+P62</f>
        <v>0</v>
      </c>
      <c r="Q58" s="292">
        <f t="shared" ref="Q58:S58" si="52">+Q61+Q62</f>
        <v>0</v>
      </c>
      <c r="R58" s="292">
        <f t="shared" si="52"/>
        <v>0</v>
      </c>
      <c r="S58" s="292">
        <f t="shared" si="52"/>
        <v>0</v>
      </c>
      <c r="T58" s="296"/>
      <c r="U58" s="255">
        <f t="shared" si="16"/>
        <v>0</v>
      </c>
    </row>
    <row r="59" spans="1:21" ht="54.65" customHeight="1" thickBot="1" x14ac:dyDescent="0.4">
      <c r="A59" s="343">
        <v>5</v>
      </c>
      <c r="B59" s="344">
        <v>340210</v>
      </c>
      <c r="C59" s="367" t="s">
        <v>202</v>
      </c>
      <c r="D59" s="356" t="s">
        <v>34</v>
      </c>
      <c r="E59" s="219"/>
      <c r="F59" s="403"/>
      <c r="G59" s="403"/>
      <c r="H59" s="403"/>
      <c r="I59" s="253"/>
      <c r="J59" s="89">
        <f t="shared" si="1"/>
        <v>0</v>
      </c>
      <c r="K59" s="298"/>
      <c r="L59" s="299"/>
      <c r="M59" s="299"/>
      <c r="N59" s="299"/>
      <c r="O59" s="116"/>
      <c r="P59" s="300"/>
      <c r="Q59" s="300"/>
      <c r="R59" s="300"/>
      <c r="S59" s="300"/>
      <c r="T59" s="297"/>
      <c r="U59" s="137"/>
    </row>
    <row r="60" spans="1:21" ht="54.65" customHeight="1" thickBot="1" x14ac:dyDescent="0.4">
      <c r="A60" s="339">
        <v>5</v>
      </c>
      <c r="B60" s="331">
        <v>340220</v>
      </c>
      <c r="C60" s="355" t="s">
        <v>202</v>
      </c>
      <c r="D60" s="360" t="s">
        <v>35</v>
      </c>
      <c r="E60" s="222"/>
      <c r="F60" s="223"/>
      <c r="G60" s="223"/>
      <c r="H60" s="223"/>
      <c r="I60" s="254"/>
      <c r="J60" s="7">
        <f t="shared" si="1"/>
        <v>0</v>
      </c>
      <c r="K60" s="283"/>
      <c r="L60" s="284"/>
      <c r="M60" s="284"/>
      <c r="N60" s="284"/>
      <c r="O60" s="105"/>
      <c r="P60" s="291"/>
      <c r="Q60" s="291"/>
      <c r="R60" s="291"/>
      <c r="S60" s="291"/>
      <c r="T60" s="199"/>
      <c r="U60" s="137"/>
    </row>
    <row r="61" spans="1:21" ht="54.65" customHeight="1" thickBot="1" x14ac:dyDescent="0.4">
      <c r="A61" s="339">
        <v>5</v>
      </c>
      <c r="B61" s="331">
        <v>340230</v>
      </c>
      <c r="C61" s="355" t="s">
        <v>202</v>
      </c>
      <c r="D61" s="360" t="s">
        <v>37</v>
      </c>
      <c r="E61" s="232"/>
      <c r="F61" s="232"/>
      <c r="G61" s="232"/>
      <c r="H61" s="232"/>
      <c r="I61" s="254"/>
      <c r="J61" s="7">
        <f t="shared" si="1"/>
        <v>0</v>
      </c>
      <c r="K61" s="277">
        <v>1</v>
      </c>
      <c r="L61" s="216">
        <v>1</v>
      </c>
      <c r="M61" s="216">
        <v>1</v>
      </c>
      <c r="N61" s="216">
        <v>1</v>
      </c>
      <c r="O61" s="105"/>
      <c r="P61" s="223">
        <f>+E61*K61</f>
        <v>0</v>
      </c>
      <c r="Q61" s="223">
        <f>+F61*L61</f>
        <v>0</v>
      </c>
      <c r="R61" s="223">
        <f>+G61*M61</f>
        <v>0</v>
      </c>
      <c r="S61" s="223">
        <f>+H61*N61</f>
        <v>0</v>
      </c>
      <c r="T61" s="199"/>
      <c r="U61" s="137">
        <f t="shared" ref="U61:U84" si="53">+SUM(P61:T61)</f>
        <v>0</v>
      </c>
    </row>
    <row r="62" spans="1:21" ht="54.65" customHeight="1" thickBot="1" x14ac:dyDescent="0.4">
      <c r="A62" s="345">
        <v>5</v>
      </c>
      <c r="B62" s="346">
        <v>340240</v>
      </c>
      <c r="C62" s="368" t="s">
        <v>202</v>
      </c>
      <c r="D62" s="359" t="s">
        <v>36</v>
      </c>
      <c r="E62" s="225"/>
      <c r="F62" s="226"/>
      <c r="G62" s="226"/>
      <c r="H62" s="226"/>
      <c r="I62" s="314"/>
      <c r="J62" s="61">
        <f t="shared" si="1"/>
        <v>0</v>
      </c>
      <c r="K62" s="279">
        <v>1</v>
      </c>
      <c r="L62" s="218">
        <v>1</v>
      </c>
      <c r="M62" s="218">
        <v>1</v>
      </c>
      <c r="N62" s="218">
        <v>1</v>
      </c>
      <c r="O62" s="280"/>
      <c r="P62" s="226">
        <f>+E62*K62</f>
        <v>0</v>
      </c>
      <c r="Q62" s="226">
        <f t="shared" ref="Q62:S62" si="54">+F62*L62</f>
        <v>0</v>
      </c>
      <c r="R62" s="226">
        <f t="shared" si="54"/>
        <v>0</v>
      </c>
      <c r="S62" s="226">
        <f t="shared" si="54"/>
        <v>0</v>
      </c>
      <c r="T62" s="202"/>
      <c r="U62" s="137">
        <f t="shared" si="53"/>
        <v>0</v>
      </c>
    </row>
    <row r="63" spans="1:21" s="443" customFormat="1" ht="54.65" customHeight="1" thickBot="1" x14ac:dyDescent="0.4">
      <c r="A63" s="343">
        <v>4</v>
      </c>
      <c r="B63" s="344">
        <v>340300</v>
      </c>
      <c r="C63" s="367" t="s">
        <v>66</v>
      </c>
      <c r="D63" s="354" t="s">
        <v>14</v>
      </c>
      <c r="E63" s="404">
        <f>SUM(E64:E65)</f>
        <v>0</v>
      </c>
      <c r="F63" s="404">
        <f>SUM(F64:F65)</f>
        <v>0</v>
      </c>
      <c r="G63" s="404">
        <f>SUM(G64:G65)</f>
        <v>0</v>
      </c>
      <c r="H63" s="404">
        <f>SUM(H64:H65)</f>
        <v>0</v>
      </c>
      <c r="I63" s="253"/>
      <c r="J63" s="89">
        <f t="shared" si="1"/>
        <v>0</v>
      </c>
      <c r="K63" s="298"/>
      <c r="L63" s="299"/>
      <c r="M63" s="299"/>
      <c r="N63" s="299"/>
      <c r="O63" s="116"/>
      <c r="P63" s="404">
        <f>SUM(P64:P65)</f>
        <v>0</v>
      </c>
      <c r="Q63" s="404">
        <f t="shared" ref="Q63" si="55">SUM(Q64:Q65)</f>
        <v>0</v>
      </c>
      <c r="R63" s="404">
        <f t="shared" ref="R63" si="56">SUM(R64:R65)</f>
        <v>0</v>
      </c>
      <c r="S63" s="404">
        <f t="shared" ref="S63" si="57">SUM(S64:S65)</f>
        <v>0</v>
      </c>
      <c r="T63" s="297"/>
      <c r="U63" s="137">
        <f t="shared" si="53"/>
        <v>0</v>
      </c>
    </row>
    <row r="64" spans="1:21" ht="54.65" customHeight="1" thickBot="1" x14ac:dyDescent="0.4">
      <c r="A64" s="339">
        <v>5</v>
      </c>
      <c r="B64" s="331">
        <v>340310</v>
      </c>
      <c r="C64" s="355" t="s">
        <v>203</v>
      </c>
      <c r="D64" s="360" t="s">
        <v>15</v>
      </c>
      <c r="E64" s="222"/>
      <c r="F64" s="223"/>
      <c r="G64" s="223"/>
      <c r="H64" s="223"/>
      <c r="I64" s="254"/>
      <c r="J64" s="7">
        <f t="shared" si="1"/>
        <v>0</v>
      </c>
      <c r="K64" s="277">
        <v>0</v>
      </c>
      <c r="L64" s="216">
        <v>0</v>
      </c>
      <c r="M64" s="216">
        <v>0</v>
      </c>
      <c r="N64" s="216">
        <v>0</v>
      </c>
      <c r="O64" s="105"/>
      <c r="P64" s="223">
        <f>+E64*K64</f>
        <v>0</v>
      </c>
      <c r="Q64" s="223">
        <f>+F64*L64</f>
        <v>0</v>
      </c>
      <c r="R64" s="223">
        <f>+G64*M64</f>
        <v>0</v>
      </c>
      <c r="S64" s="223">
        <f>+H64*N64</f>
        <v>0</v>
      </c>
      <c r="T64" s="199"/>
      <c r="U64" s="137">
        <f t="shared" si="53"/>
        <v>0</v>
      </c>
    </row>
    <row r="65" spans="1:21" ht="54.65" customHeight="1" thickBot="1" x14ac:dyDescent="0.4">
      <c r="A65" s="345">
        <v>5</v>
      </c>
      <c r="B65" s="346">
        <v>340320</v>
      </c>
      <c r="C65" s="368" t="s">
        <v>204</v>
      </c>
      <c r="D65" s="359" t="s">
        <v>16</v>
      </c>
      <c r="E65" s="405"/>
      <c r="F65" s="377"/>
      <c r="G65" s="377"/>
      <c r="H65" s="226"/>
      <c r="I65" s="314"/>
      <c r="J65" s="61">
        <f t="shared" si="1"/>
        <v>0</v>
      </c>
      <c r="K65" s="302"/>
      <c r="L65" s="303"/>
      <c r="M65" s="303"/>
      <c r="N65" s="218">
        <v>1</v>
      </c>
      <c r="O65" s="280"/>
      <c r="P65" s="377">
        <f>+E65*K65</f>
        <v>0</v>
      </c>
      <c r="Q65" s="377">
        <f t="shared" ref="Q65" si="58">+F65*L65</f>
        <v>0</v>
      </c>
      <c r="R65" s="377">
        <f t="shared" ref="R65" si="59">+G65*M65</f>
        <v>0</v>
      </c>
      <c r="S65" s="226">
        <f t="shared" ref="S65" si="60">+H65*N65</f>
        <v>0</v>
      </c>
      <c r="T65" s="202"/>
      <c r="U65" s="137">
        <f t="shared" si="53"/>
        <v>0</v>
      </c>
    </row>
    <row r="66" spans="1:21" s="443" customFormat="1" ht="54.65" customHeight="1" thickBot="1" x14ac:dyDescent="0.4">
      <c r="A66" s="347">
        <v>3</v>
      </c>
      <c r="B66" s="348">
        <v>350000</v>
      </c>
      <c r="C66" s="367">
        <v>12</v>
      </c>
      <c r="D66" s="354" t="s">
        <v>155</v>
      </c>
      <c r="E66" s="404">
        <f>+E67</f>
        <v>0</v>
      </c>
      <c r="F66" s="404">
        <f>+F67</f>
        <v>0</v>
      </c>
      <c r="G66" s="404">
        <f>+G67</f>
        <v>0</v>
      </c>
      <c r="H66" s="404">
        <f>+H67</f>
        <v>0</v>
      </c>
      <c r="I66" s="253"/>
      <c r="J66" s="89">
        <f t="shared" si="1"/>
        <v>0</v>
      </c>
      <c r="K66" s="305"/>
      <c r="L66" s="306"/>
      <c r="M66" s="306"/>
      <c r="N66" s="306"/>
      <c r="O66" s="116"/>
      <c r="P66" s="404">
        <f>+P67</f>
        <v>0</v>
      </c>
      <c r="Q66" s="404">
        <f t="shared" ref="Q66" si="61">+Q67</f>
        <v>0</v>
      </c>
      <c r="R66" s="404">
        <f t="shared" ref="R66" si="62">+R67</f>
        <v>0</v>
      </c>
      <c r="S66" s="404">
        <f t="shared" ref="S66" si="63">+S67</f>
        <v>0</v>
      </c>
      <c r="T66" s="297"/>
      <c r="U66" s="137">
        <f t="shared" si="53"/>
        <v>0</v>
      </c>
    </row>
    <row r="67" spans="1:21" s="443" customFormat="1" ht="54.65" customHeight="1" thickBot="1" x14ac:dyDescent="0.4">
      <c r="A67" s="339">
        <v>4</v>
      </c>
      <c r="B67" s="331">
        <v>350100</v>
      </c>
      <c r="C67" s="368">
        <v>12</v>
      </c>
      <c r="D67" s="354" t="s">
        <v>156</v>
      </c>
      <c r="E67" s="449"/>
      <c r="F67" s="450"/>
      <c r="G67" s="450"/>
      <c r="H67" s="450"/>
      <c r="I67" s="314"/>
      <c r="J67" s="61">
        <f t="shared" si="1"/>
        <v>0</v>
      </c>
      <c r="K67" s="307"/>
      <c r="L67" s="276"/>
      <c r="M67" s="276"/>
      <c r="N67" s="276"/>
      <c r="O67" s="280"/>
      <c r="P67" s="449">
        <f>+E67*K67</f>
        <v>0</v>
      </c>
      <c r="Q67" s="449">
        <f t="shared" ref="Q67:S67" si="64">+F67*L67</f>
        <v>0</v>
      </c>
      <c r="R67" s="449">
        <f t="shared" si="64"/>
        <v>0</v>
      </c>
      <c r="S67" s="449">
        <f t="shared" si="64"/>
        <v>0</v>
      </c>
      <c r="T67" s="202"/>
      <c r="U67" s="137">
        <f t="shared" si="53"/>
        <v>0</v>
      </c>
    </row>
    <row r="68" spans="1:21" s="443" customFormat="1" ht="54.65" customHeight="1" thickBot="1" x14ac:dyDescent="0.4">
      <c r="A68" s="339">
        <v>3</v>
      </c>
      <c r="B68" s="331">
        <v>360000</v>
      </c>
      <c r="C68" s="369">
        <v>13</v>
      </c>
      <c r="D68" s="370" t="s">
        <v>17</v>
      </c>
      <c r="E68" s="304">
        <f>+E69+E71+E74+E78</f>
        <v>0</v>
      </c>
      <c r="F68" s="304">
        <f>+F69+F71+F74+F78</f>
        <v>0</v>
      </c>
      <c r="G68" s="304">
        <f>+G69+G71+G74+G78</f>
        <v>0</v>
      </c>
      <c r="H68" s="304">
        <f>+H69+H71+H74+H78</f>
        <v>0</v>
      </c>
      <c r="I68" s="427"/>
      <c r="J68" s="27">
        <f t="shared" si="1"/>
        <v>0</v>
      </c>
      <c r="K68" s="285"/>
      <c r="L68" s="286"/>
      <c r="M68" s="286"/>
      <c r="N68" s="286"/>
      <c r="O68" s="119"/>
      <c r="P68" s="304">
        <f>+P69+P71+P74+P78</f>
        <v>0</v>
      </c>
      <c r="Q68" s="304">
        <f t="shared" ref="Q68" si="65">+Q69+Q71+Q74+Q78</f>
        <v>0</v>
      </c>
      <c r="R68" s="304">
        <f t="shared" ref="R68" si="66">+R69+R71+R74+R78</f>
        <v>0</v>
      </c>
      <c r="S68" s="304">
        <f t="shared" ref="S68" si="67">+S69+S71+S74+S78</f>
        <v>0</v>
      </c>
      <c r="T68" s="205"/>
      <c r="U68" s="140">
        <f t="shared" si="53"/>
        <v>0</v>
      </c>
    </row>
    <row r="69" spans="1:21" s="443" customFormat="1" ht="54.65" customHeight="1" thickBot="1" x14ac:dyDescent="0.4">
      <c r="A69" s="339">
        <v>4</v>
      </c>
      <c r="B69" s="331">
        <v>360100</v>
      </c>
      <c r="C69" s="355" t="s">
        <v>67</v>
      </c>
      <c r="D69" s="354" t="s">
        <v>27</v>
      </c>
      <c r="E69" s="409">
        <f>+E70</f>
        <v>0</v>
      </c>
      <c r="F69" s="409">
        <f>+F70</f>
        <v>0</v>
      </c>
      <c r="G69" s="409">
        <f>+G70</f>
        <v>0</v>
      </c>
      <c r="H69" s="409">
        <f>+H70</f>
        <v>0</v>
      </c>
      <c r="I69" s="254"/>
      <c r="J69" s="7">
        <f t="shared" si="1"/>
        <v>0</v>
      </c>
      <c r="K69" s="283"/>
      <c r="L69" s="284"/>
      <c r="M69" s="284"/>
      <c r="N69" s="284"/>
      <c r="O69" s="105"/>
      <c r="P69" s="409">
        <f>+P70</f>
        <v>0</v>
      </c>
      <c r="Q69" s="409">
        <f t="shared" ref="Q69" si="68">+Q70</f>
        <v>0</v>
      </c>
      <c r="R69" s="409">
        <f t="shared" ref="R69" si="69">+R70</f>
        <v>0</v>
      </c>
      <c r="S69" s="409">
        <f t="shared" ref="S69" si="70">+S70</f>
        <v>0</v>
      </c>
      <c r="T69" s="199"/>
      <c r="U69" s="137">
        <f t="shared" si="53"/>
        <v>0</v>
      </c>
    </row>
    <row r="70" spans="1:21" ht="54.65" customHeight="1" thickBot="1" x14ac:dyDescent="0.4">
      <c r="A70" s="339">
        <v>5</v>
      </c>
      <c r="B70" s="331">
        <v>360110</v>
      </c>
      <c r="C70" s="355" t="s">
        <v>67</v>
      </c>
      <c r="D70" s="360" t="s">
        <v>27</v>
      </c>
      <c r="E70" s="222"/>
      <c r="F70" s="222"/>
      <c r="G70" s="222"/>
      <c r="H70" s="222"/>
      <c r="I70" s="254"/>
      <c r="J70" s="7">
        <f t="shared" si="1"/>
        <v>0</v>
      </c>
      <c r="K70" s="277">
        <v>0.05</v>
      </c>
      <c r="L70" s="216">
        <v>0.05</v>
      </c>
      <c r="M70" s="216">
        <v>0.05</v>
      </c>
      <c r="N70" s="216">
        <v>0.05</v>
      </c>
      <c r="O70" s="105"/>
      <c r="P70" s="222">
        <f>+E70*K70</f>
        <v>0</v>
      </c>
      <c r="Q70" s="222">
        <f>+F70*L70</f>
        <v>0</v>
      </c>
      <c r="R70" s="222">
        <f>+G70*M70</f>
        <v>0</v>
      </c>
      <c r="S70" s="222">
        <f>+H70*N70</f>
        <v>0</v>
      </c>
      <c r="T70" s="199"/>
      <c r="U70" s="137">
        <f t="shared" si="53"/>
        <v>0</v>
      </c>
    </row>
    <row r="71" spans="1:21" s="443" customFormat="1" ht="54.65" customHeight="1" thickBot="1" x14ac:dyDescent="0.4">
      <c r="A71" s="339">
        <v>4</v>
      </c>
      <c r="B71" s="331">
        <v>360200</v>
      </c>
      <c r="C71" s="355" t="s">
        <v>68</v>
      </c>
      <c r="D71" s="354" t="s">
        <v>28</v>
      </c>
      <c r="E71" s="409">
        <f>+E72+E73</f>
        <v>0</v>
      </c>
      <c r="F71" s="409">
        <f>+F72+F73</f>
        <v>0</v>
      </c>
      <c r="G71" s="409">
        <f>+G72+G73</f>
        <v>0</v>
      </c>
      <c r="H71" s="409">
        <f>+H72+H73</f>
        <v>0</v>
      </c>
      <c r="I71" s="254"/>
      <c r="J71" s="7">
        <f t="shared" si="1"/>
        <v>0</v>
      </c>
      <c r="K71" s="283"/>
      <c r="L71" s="284"/>
      <c r="M71" s="284"/>
      <c r="N71" s="284"/>
      <c r="O71" s="105"/>
      <c r="P71" s="409">
        <f>+P72+P73</f>
        <v>0</v>
      </c>
      <c r="Q71" s="409">
        <f>+Q72+Q73</f>
        <v>0</v>
      </c>
      <c r="R71" s="409">
        <f>+R72+R73</f>
        <v>0</v>
      </c>
      <c r="S71" s="409">
        <f>+S72+S73</f>
        <v>0</v>
      </c>
      <c r="T71" s="199"/>
      <c r="U71" s="137">
        <f t="shared" si="53"/>
        <v>0</v>
      </c>
    </row>
    <row r="72" spans="1:21" ht="54.65" customHeight="1" thickBot="1" x14ac:dyDescent="0.4">
      <c r="A72" s="339">
        <v>5</v>
      </c>
      <c r="B72" s="331">
        <v>360210</v>
      </c>
      <c r="C72" s="355" t="s">
        <v>205</v>
      </c>
      <c r="D72" s="360" t="s">
        <v>157</v>
      </c>
      <c r="E72" s="222"/>
      <c r="F72" s="222"/>
      <c r="G72" s="222"/>
      <c r="H72" s="222"/>
      <c r="I72" s="254"/>
      <c r="J72" s="7">
        <f t="shared" si="1"/>
        <v>0</v>
      </c>
      <c r="K72" s="277">
        <v>0</v>
      </c>
      <c r="L72" s="216">
        <v>0</v>
      </c>
      <c r="M72" s="216">
        <v>0</v>
      </c>
      <c r="N72" s="216">
        <v>0</v>
      </c>
      <c r="O72" s="105"/>
      <c r="P72" s="222">
        <f t="shared" ref="P72:S73" si="71">+E72*K72</f>
        <v>0</v>
      </c>
      <c r="Q72" s="222">
        <f t="shared" si="71"/>
        <v>0</v>
      </c>
      <c r="R72" s="222">
        <f t="shared" si="71"/>
        <v>0</v>
      </c>
      <c r="S72" s="222">
        <f t="shared" si="71"/>
        <v>0</v>
      </c>
      <c r="T72" s="199"/>
      <c r="U72" s="137">
        <f t="shared" si="53"/>
        <v>0</v>
      </c>
    </row>
    <row r="73" spans="1:21" ht="54.65" customHeight="1" thickBot="1" x14ac:dyDescent="0.4">
      <c r="A73" s="339">
        <v>5</v>
      </c>
      <c r="B73" s="331">
        <v>360220</v>
      </c>
      <c r="C73" s="355" t="s">
        <v>206</v>
      </c>
      <c r="D73" s="360" t="s">
        <v>158</v>
      </c>
      <c r="E73" s="222"/>
      <c r="F73" s="222"/>
      <c r="G73" s="222"/>
      <c r="H73" s="222"/>
      <c r="I73" s="254"/>
      <c r="J73" s="7">
        <f t="shared" si="1"/>
        <v>0</v>
      </c>
      <c r="K73" s="277">
        <v>0.05</v>
      </c>
      <c r="L73" s="216">
        <v>0.05</v>
      </c>
      <c r="M73" s="216">
        <v>0.05</v>
      </c>
      <c r="N73" s="216">
        <v>0.05</v>
      </c>
      <c r="O73" s="105"/>
      <c r="P73" s="222">
        <f t="shared" si="71"/>
        <v>0</v>
      </c>
      <c r="Q73" s="222">
        <f t="shared" si="71"/>
        <v>0</v>
      </c>
      <c r="R73" s="222">
        <f t="shared" si="71"/>
        <v>0</v>
      </c>
      <c r="S73" s="222">
        <f>+H73*N73</f>
        <v>0</v>
      </c>
      <c r="T73" s="199"/>
      <c r="U73" s="137">
        <f t="shared" si="53"/>
        <v>0</v>
      </c>
    </row>
    <row r="74" spans="1:21" s="443" customFormat="1" ht="54.65" customHeight="1" thickBot="1" x14ac:dyDescent="0.4">
      <c r="A74" s="339">
        <v>4</v>
      </c>
      <c r="B74" s="331">
        <v>360300</v>
      </c>
      <c r="C74" s="355" t="s">
        <v>69</v>
      </c>
      <c r="D74" s="354" t="s">
        <v>32</v>
      </c>
      <c r="E74" s="408">
        <f>+E75+E76+E77</f>
        <v>0</v>
      </c>
      <c r="F74" s="409">
        <f>+F75+F76+F77</f>
        <v>0</v>
      </c>
      <c r="G74" s="409">
        <f>+G75+G76+G77</f>
        <v>0</v>
      </c>
      <c r="H74" s="409">
        <f>+H75+H76+H77</f>
        <v>0</v>
      </c>
      <c r="I74" s="254"/>
      <c r="J74" s="7">
        <f t="shared" si="1"/>
        <v>0</v>
      </c>
      <c r="K74" s="283"/>
      <c r="L74" s="284"/>
      <c r="M74" s="284"/>
      <c r="N74" s="284"/>
      <c r="O74" s="105"/>
      <c r="P74" s="408">
        <f>+P75+P76+P77</f>
        <v>0</v>
      </c>
      <c r="Q74" s="409">
        <f t="shared" ref="Q74" si="72">+Q75+Q76+Q77</f>
        <v>0</v>
      </c>
      <c r="R74" s="409">
        <f>+R75+R76+R77</f>
        <v>0</v>
      </c>
      <c r="S74" s="409">
        <f>+S75+S76+S77</f>
        <v>0</v>
      </c>
      <c r="T74" s="199"/>
      <c r="U74" s="137">
        <f t="shared" si="53"/>
        <v>0</v>
      </c>
    </row>
    <row r="75" spans="1:21" ht="54.65" customHeight="1" thickBot="1" x14ac:dyDescent="0.4">
      <c r="A75" s="339">
        <v>5</v>
      </c>
      <c r="B75" s="331">
        <v>360310</v>
      </c>
      <c r="C75" s="355" t="s">
        <v>207</v>
      </c>
      <c r="D75" s="360" t="s">
        <v>29</v>
      </c>
      <c r="E75" s="374"/>
      <c r="F75" s="222"/>
      <c r="G75" s="222"/>
      <c r="H75" s="222"/>
      <c r="I75" s="254"/>
      <c r="J75" s="7">
        <f t="shared" si="1"/>
        <v>0</v>
      </c>
      <c r="K75" s="376"/>
      <c r="L75" s="216">
        <v>0</v>
      </c>
      <c r="M75" s="216">
        <v>0</v>
      </c>
      <c r="N75" s="216">
        <v>0</v>
      </c>
      <c r="O75" s="105"/>
      <c r="P75" s="374">
        <f>+E75*K75</f>
        <v>0</v>
      </c>
      <c r="Q75" s="222">
        <f>+F75*L75</f>
        <v>0</v>
      </c>
      <c r="R75" s="222">
        <f>+G75*M75</f>
        <v>0</v>
      </c>
      <c r="S75" s="222">
        <f>+H75*N75</f>
        <v>0</v>
      </c>
      <c r="T75" s="199"/>
      <c r="U75" s="137">
        <f t="shared" si="53"/>
        <v>0</v>
      </c>
    </row>
    <row r="76" spans="1:21" ht="54.65" customHeight="1" thickBot="1" x14ac:dyDescent="0.4">
      <c r="A76" s="339">
        <v>5</v>
      </c>
      <c r="B76" s="331">
        <v>360320</v>
      </c>
      <c r="C76" s="355" t="s">
        <v>208</v>
      </c>
      <c r="D76" s="360" t="s">
        <v>30</v>
      </c>
      <c r="E76" s="374"/>
      <c r="F76" s="222"/>
      <c r="G76" s="222"/>
      <c r="H76" s="222"/>
      <c r="I76" s="254"/>
      <c r="J76" s="7">
        <f t="shared" ref="J76:J84" si="73">+SUM(E76:I76)</f>
        <v>0</v>
      </c>
      <c r="K76" s="376"/>
      <c r="L76" s="216">
        <v>0.05</v>
      </c>
      <c r="M76" s="216">
        <v>0.05</v>
      </c>
      <c r="N76" s="216">
        <v>0.05</v>
      </c>
      <c r="O76" s="105"/>
      <c r="P76" s="374">
        <f>+E76*K76</f>
        <v>0</v>
      </c>
      <c r="Q76" s="222">
        <f t="shared" ref="Q76:Q77" si="74">+F76*L76</f>
        <v>0</v>
      </c>
      <c r="R76" s="222">
        <f>+G76*M76</f>
        <v>0</v>
      </c>
      <c r="S76" s="222">
        <f>+H76*N76</f>
        <v>0</v>
      </c>
      <c r="T76" s="199"/>
      <c r="U76" s="137">
        <f t="shared" si="53"/>
        <v>0</v>
      </c>
    </row>
    <row r="77" spans="1:21" ht="54.65" customHeight="1" thickBot="1" x14ac:dyDescent="0.4">
      <c r="A77" s="339">
        <v>5</v>
      </c>
      <c r="B77" s="331">
        <v>360330</v>
      </c>
      <c r="C77" s="355" t="s">
        <v>209</v>
      </c>
      <c r="D77" s="360" t="s">
        <v>31</v>
      </c>
      <c r="E77" s="374"/>
      <c r="F77" s="222"/>
      <c r="G77" s="222"/>
      <c r="H77" s="222"/>
      <c r="I77" s="254"/>
      <c r="J77" s="7">
        <f>+SUM(E77:I77)</f>
        <v>0</v>
      </c>
      <c r="K77" s="376"/>
      <c r="L77" s="216">
        <v>0.05</v>
      </c>
      <c r="M77" s="216">
        <v>0.05</v>
      </c>
      <c r="N77" s="216">
        <v>0.05</v>
      </c>
      <c r="O77" s="105"/>
      <c r="P77" s="374">
        <f>+E77*K77</f>
        <v>0</v>
      </c>
      <c r="Q77" s="222">
        <f t="shared" si="74"/>
        <v>0</v>
      </c>
      <c r="R77" s="222">
        <f>+G77*M77</f>
        <v>0</v>
      </c>
      <c r="S77" s="222">
        <f>+H77*N77</f>
        <v>0</v>
      </c>
      <c r="T77" s="199"/>
      <c r="U77" s="137">
        <f t="shared" si="53"/>
        <v>0</v>
      </c>
    </row>
    <row r="78" spans="1:21" s="443" customFormat="1" ht="54.65" customHeight="1" thickBot="1" x14ac:dyDescent="0.4">
      <c r="A78" s="339">
        <v>4</v>
      </c>
      <c r="B78" s="331">
        <v>360400</v>
      </c>
      <c r="C78" s="355" t="s">
        <v>70</v>
      </c>
      <c r="D78" s="354" t="s">
        <v>159</v>
      </c>
      <c r="E78" s="409">
        <f>+E79+E80+E81+E82</f>
        <v>0</v>
      </c>
      <c r="F78" s="409">
        <f>+F79+F80+F81+F82</f>
        <v>0</v>
      </c>
      <c r="G78" s="409">
        <f>+G79+G80+G81+G82</f>
        <v>0</v>
      </c>
      <c r="H78" s="409">
        <f>+H79+H80+H81+H82</f>
        <v>0</v>
      </c>
      <c r="I78" s="254"/>
      <c r="J78" s="7">
        <f t="shared" si="73"/>
        <v>0</v>
      </c>
      <c r="K78" s="283"/>
      <c r="L78" s="284"/>
      <c r="M78" s="284"/>
      <c r="N78" s="284"/>
      <c r="O78" s="105"/>
      <c r="P78" s="409">
        <f>+P79+P80+P81+P82</f>
        <v>0</v>
      </c>
      <c r="Q78" s="409">
        <f t="shared" ref="Q78" si="75">+Q79+Q80+Q81+Q82</f>
        <v>0</v>
      </c>
      <c r="R78" s="409">
        <f t="shared" ref="R78" si="76">+R79+R80+R81+R82</f>
        <v>0</v>
      </c>
      <c r="S78" s="409">
        <f>+S79+S80+S81+S82</f>
        <v>0</v>
      </c>
      <c r="T78" s="199"/>
      <c r="U78" s="137">
        <f t="shared" si="53"/>
        <v>0</v>
      </c>
    </row>
    <row r="79" spans="1:21" ht="54.65" customHeight="1" thickBot="1" x14ac:dyDescent="0.4">
      <c r="A79" s="339">
        <v>5</v>
      </c>
      <c r="B79" s="331">
        <v>360410</v>
      </c>
      <c r="C79" s="355" t="s">
        <v>210</v>
      </c>
      <c r="D79" s="360" t="s">
        <v>160</v>
      </c>
      <c r="E79" s="222"/>
      <c r="F79" s="222"/>
      <c r="G79" s="222"/>
      <c r="H79" s="222"/>
      <c r="I79" s="254"/>
      <c r="J79" s="7">
        <f t="shared" si="73"/>
        <v>0</v>
      </c>
      <c r="K79" s="277">
        <v>0.05</v>
      </c>
      <c r="L79" s="216">
        <v>0.05</v>
      </c>
      <c r="M79" s="216">
        <v>0.05</v>
      </c>
      <c r="N79" s="216">
        <v>0.05</v>
      </c>
      <c r="O79" s="105"/>
      <c r="P79" s="222">
        <f t="shared" ref="P79:S82" si="77">+E79*K79</f>
        <v>0</v>
      </c>
      <c r="Q79" s="222">
        <f t="shared" si="77"/>
        <v>0</v>
      </c>
      <c r="R79" s="222">
        <f t="shared" si="77"/>
        <v>0</v>
      </c>
      <c r="S79" s="222">
        <f t="shared" si="77"/>
        <v>0</v>
      </c>
      <c r="T79" s="199"/>
      <c r="U79" s="137">
        <f t="shared" si="53"/>
        <v>0</v>
      </c>
    </row>
    <row r="80" spans="1:21" ht="54.65" customHeight="1" thickBot="1" x14ac:dyDescent="0.4">
      <c r="A80" s="339">
        <v>5</v>
      </c>
      <c r="B80" s="331">
        <v>360420</v>
      </c>
      <c r="C80" s="355" t="s">
        <v>211</v>
      </c>
      <c r="D80" s="360" t="s">
        <v>161</v>
      </c>
      <c r="E80" s="222"/>
      <c r="F80" s="222"/>
      <c r="G80" s="222"/>
      <c r="H80" s="222"/>
      <c r="I80" s="254"/>
      <c r="J80" s="7">
        <f t="shared" si="73"/>
        <v>0</v>
      </c>
      <c r="K80" s="277">
        <v>0.05</v>
      </c>
      <c r="L80" s="216">
        <v>0.05</v>
      </c>
      <c r="M80" s="216">
        <v>0.05</v>
      </c>
      <c r="N80" s="216">
        <v>0.05</v>
      </c>
      <c r="O80" s="105"/>
      <c r="P80" s="222">
        <f t="shared" si="77"/>
        <v>0</v>
      </c>
      <c r="Q80" s="222">
        <f t="shared" si="77"/>
        <v>0</v>
      </c>
      <c r="R80" s="222">
        <f t="shared" si="77"/>
        <v>0</v>
      </c>
      <c r="S80" s="222">
        <f t="shared" si="77"/>
        <v>0</v>
      </c>
      <c r="T80" s="199"/>
      <c r="U80" s="137">
        <f t="shared" si="53"/>
        <v>0</v>
      </c>
    </row>
    <row r="81" spans="1:21" ht="54.65" customHeight="1" thickBot="1" x14ac:dyDescent="0.4">
      <c r="A81" s="339">
        <v>5</v>
      </c>
      <c r="B81" s="331">
        <v>360430</v>
      </c>
      <c r="C81" s="355" t="s">
        <v>212</v>
      </c>
      <c r="D81" s="360" t="s">
        <v>162</v>
      </c>
      <c r="E81" s="222"/>
      <c r="F81" s="222"/>
      <c r="G81" s="222"/>
      <c r="H81" s="222"/>
      <c r="I81" s="254"/>
      <c r="J81" s="7">
        <f t="shared" si="73"/>
        <v>0</v>
      </c>
      <c r="K81" s="277">
        <v>0.05</v>
      </c>
      <c r="L81" s="216">
        <v>0.05</v>
      </c>
      <c r="M81" s="216">
        <v>0.05</v>
      </c>
      <c r="N81" s="216">
        <v>0.05</v>
      </c>
      <c r="O81" s="105"/>
      <c r="P81" s="222">
        <f t="shared" si="77"/>
        <v>0</v>
      </c>
      <c r="Q81" s="222">
        <f t="shared" si="77"/>
        <v>0</v>
      </c>
      <c r="R81" s="222">
        <f t="shared" si="77"/>
        <v>0</v>
      </c>
      <c r="S81" s="222">
        <f t="shared" si="77"/>
        <v>0</v>
      </c>
      <c r="T81" s="199"/>
      <c r="U81" s="137">
        <f t="shared" si="53"/>
        <v>0</v>
      </c>
    </row>
    <row r="82" spans="1:21" ht="54.65" customHeight="1" thickBot="1" x14ac:dyDescent="0.4">
      <c r="A82" s="339">
        <v>5</v>
      </c>
      <c r="B82" s="331">
        <v>360440</v>
      </c>
      <c r="C82" s="355" t="s">
        <v>213</v>
      </c>
      <c r="D82" s="361" t="s">
        <v>40</v>
      </c>
      <c r="E82" s="228"/>
      <c r="F82" s="228"/>
      <c r="G82" s="228"/>
      <c r="H82" s="228"/>
      <c r="I82" s="422"/>
      <c r="J82" s="33">
        <f t="shared" si="73"/>
        <v>0</v>
      </c>
      <c r="K82" s="282">
        <v>0.05</v>
      </c>
      <c r="L82" s="230">
        <v>0.05</v>
      </c>
      <c r="M82" s="230">
        <v>0.05</v>
      </c>
      <c r="N82" s="230">
        <v>0.05</v>
      </c>
      <c r="O82" s="106"/>
      <c r="P82" s="222">
        <f t="shared" si="77"/>
        <v>0</v>
      </c>
      <c r="Q82" s="222">
        <f t="shared" si="77"/>
        <v>0</v>
      </c>
      <c r="R82" s="222">
        <f t="shared" si="77"/>
        <v>0</v>
      </c>
      <c r="S82" s="222">
        <f t="shared" si="77"/>
        <v>0</v>
      </c>
      <c r="T82" s="240"/>
      <c r="U82" s="137">
        <f t="shared" si="53"/>
        <v>0</v>
      </c>
    </row>
    <row r="83" spans="1:21" s="443" customFormat="1" ht="54.65" customHeight="1" thickBot="1" x14ac:dyDescent="0.4">
      <c r="A83" s="339">
        <v>3</v>
      </c>
      <c r="B83" s="331">
        <v>370000</v>
      </c>
      <c r="C83" s="355">
        <v>14</v>
      </c>
      <c r="D83" s="354" t="s">
        <v>18</v>
      </c>
      <c r="E83" s="207">
        <f>+E84</f>
        <v>0</v>
      </c>
      <c r="F83" s="207">
        <f>+F84</f>
        <v>0</v>
      </c>
      <c r="G83" s="207">
        <f>+G84</f>
        <v>0</v>
      </c>
      <c r="H83" s="207">
        <v>0</v>
      </c>
      <c r="I83" s="418"/>
      <c r="J83" s="36">
        <f t="shared" si="73"/>
        <v>0</v>
      </c>
      <c r="K83" s="260"/>
      <c r="L83" s="261"/>
      <c r="M83" s="261"/>
      <c r="N83" s="261"/>
      <c r="O83" s="104"/>
      <c r="P83" s="207">
        <f>+P84</f>
        <v>0</v>
      </c>
      <c r="Q83" s="207">
        <f>+Q84</f>
        <v>0</v>
      </c>
      <c r="R83" s="207">
        <f>+R84</f>
        <v>0</v>
      </c>
      <c r="S83" s="207">
        <f>+S84</f>
        <v>0</v>
      </c>
      <c r="T83" s="78"/>
      <c r="U83" s="137">
        <f t="shared" si="53"/>
        <v>0</v>
      </c>
    </row>
    <row r="84" spans="1:21" ht="54.65" customHeight="1" thickBot="1" x14ac:dyDescent="0.4">
      <c r="A84" s="345">
        <v>4</v>
      </c>
      <c r="B84" s="346">
        <v>370100</v>
      </c>
      <c r="C84" s="368" t="s">
        <v>219</v>
      </c>
      <c r="D84" s="359" t="s">
        <v>19</v>
      </c>
      <c r="E84" s="406"/>
      <c r="F84" s="407"/>
      <c r="G84" s="407"/>
      <c r="H84" s="407"/>
      <c r="I84" s="431"/>
      <c r="J84" s="27">
        <f t="shared" si="73"/>
        <v>0</v>
      </c>
      <c r="K84" s="269">
        <v>0</v>
      </c>
      <c r="L84" s="265">
        <v>0</v>
      </c>
      <c r="M84" s="265">
        <v>0</v>
      </c>
      <c r="N84" s="265">
        <v>0</v>
      </c>
      <c r="O84" s="119"/>
      <c r="P84" s="281">
        <f>+E84*K84</f>
        <v>0</v>
      </c>
      <c r="Q84" s="281">
        <f>+F84*L84</f>
        <v>0</v>
      </c>
      <c r="R84" s="281">
        <f>+G84*M84</f>
        <v>0</v>
      </c>
      <c r="S84" s="281">
        <f>+H84*N84</f>
        <v>0</v>
      </c>
      <c r="T84" s="78"/>
      <c r="U84" s="137">
        <f t="shared" si="53"/>
        <v>0</v>
      </c>
    </row>
    <row r="85" spans="1:21" ht="14.5" customHeight="1" x14ac:dyDescent="0.35">
      <c r="D85" s="464"/>
      <c r="E85" s="465"/>
      <c r="F85" s="68"/>
      <c r="G85" s="463"/>
      <c r="H85" s="68"/>
      <c r="I85" s="70"/>
      <c r="J85" s="9"/>
    </row>
    <row r="86" spans="1:21" ht="14.5" customHeight="1" x14ac:dyDescent="0.35">
      <c r="D86" s="464"/>
      <c r="E86" s="465"/>
      <c r="F86" s="68"/>
      <c r="G86" s="463"/>
      <c r="H86" s="68"/>
      <c r="I86" s="68"/>
      <c r="J86" s="10"/>
    </row>
    <row r="87" spans="1:21" ht="14.5" customHeight="1" x14ac:dyDescent="0.35">
      <c r="D87" s="464"/>
      <c r="E87" s="465"/>
      <c r="F87" s="68"/>
      <c r="G87" s="463"/>
      <c r="H87" s="68"/>
      <c r="I87" s="70"/>
    </row>
    <row r="88" spans="1:21" ht="15" customHeight="1" x14ac:dyDescent="0.35">
      <c r="D88" s="464"/>
      <c r="E88" s="465"/>
      <c r="F88" s="68"/>
      <c r="G88" s="463"/>
      <c r="H88" s="68"/>
      <c r="I88" s="71"/>
    </row>
    <row r="89" spans="1:21" x14ac:dyDescent="0.35">
      <c r="D89" s="371"/>
      <c r="E89" s="68"/>
      <c r="F89" s="68"/>
      <c r="G89" s="68"/>
      <c r="H89" s="68"/>
      <c r="I89" s="68"/>
      <c r="J89" s="10"/>
    </row>
    <row r="90" spans="1:21" x14ac:dyDescent="0.35">
      <c r="D90" s="371"/>
      <c r="E90" s="68"/>
      <c r="F90" s="68"/>
      <c r="G90" s="68"/>
      <c r="H90" s="68"/>
      <c r="I90" s="68"/>
      <c r="J90" s="11"/>
    </row>
    <row r="91" spans="1:21" x14ac:dyDescent="0.35">
      <c r="D91" s="371"/>
      <c r="E91" s="68"/>
      <c r="F91" s="68"/>
      <c r="G91" s="68"/>
      <c r="H91" s="68"/>
      <c r="I91" s="68"/>
    </row>
    <row r="92" spans="1:21" x14ac:dyDescent="0.35">
      <c r="D92" s="371"/>
      <c r="E92" s="68"/>
      <c r="F92" s="68"/>
      <c r="G92" s="463"/>
      <c r="H92" s="68"/>
      <c r="I92" s="69"/>
      <c r="J92" s="9"/>
    </row>
    <row r="93" spans="1:21" ht="14.5" customHeight="1" x14ac:dyDescent="0.35">
      <c r="G93" s="463"/>
      <c r="H93" s="68"/>
      <c r="I93" s="69"/>
      <c r="J93" s="9"/>
    </row>
    <row r="94" spans="1:21" ht="15" customHeight="1" x14ac:dyDescent="0.35">
      <c r="G94" s="463"/>
      <c r="H94" s="68"/>
      <c r="I94" s="71"/>
      <c r="J94" s="11"/>
    </row>
    <row r="95" spans="1:21" x14ac:dyDescent="0.35">
      <c r="G95" s="68"/>
      <c r="H95" s="68"/>
      <c r="I95" s="68"/>
    </row>
    <row r="96" spans="1:21" x14ac:dyDescent="0.35">
      <c r="G96" s="68"/>
      <c r="H96" s="68"/>
      <c r="I96" s="68"/>
    </row>
    <row r="97" spans="7:9" x14ac:dyDescent="0.35">
      <c r="G97" s="68"/>
      <c r="H97" s="68"/>
      <c r="I97" s="68"/>
    </row>
    <row r="98" spans="7:9" x14ac:dyDescent="0.35">
      <c r="G98" s="68"/>
      <c r="H98" s="68"/>
      <c r="I98" s="68"/>
    </row>
    <row r="99" spans="7:9" x14ac:dyDescent="0.35">
      <c r="G99" s="68"/>
      <c r="H99" s="68"/>
      <c r="I99" s="68"/>
    </row>
    <row r="100" spans="7:9" x14ac:dyDescent="0.35">
      <c r="G100" s="68"/>
      <c r="H100" s="68"/>
      <c r="I100" s="68"/>
    </row>
  </sheetData>
  <autoFilter ref="A6:U84" xr:uid="{AB6D78E0-09BE-457A-B02A-2036BECB0B04}"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</autoFilter>
  <mergeCells count="14">
    <mergeCell ref="D2:U2"/>
    <mergeCell ref="O5:T5"/>
    <mergeCell ref="D6:D7"/>
    <mergeCell ref="E6:I6"/>
    <mergeCell ref="K6:O6"/>
    <mergeCell ref="P6:T6"/>
    <mergeCell ref="F4:J4"/>
    <mergeCell ref="G92:G94"/>
    <mergeCell ref="D85:D88"/>
    <mergeCell ref="E85:E88"/>
    <mergeCell ref="G85:G88"/>
    <mergeCell ref="A6:A7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Header>&amp;C
ANNEX XII</oddHeader>
    <oddFooter>&amp;C&amp;"Calibri"&amp;11&amp;K000000&amp;"Calibri"&amp;11&amp;K000000&amp;P_x000D_&amp;1#&amp;"Calibri"&amp;10&amp;K000000Uso Interno</oddFooter>
  </headerFooter>
  <ignoredErrors>
    <ignoredError sqref="P83:T83 P74:S78 P71:S71 P36:S38 P22:S27 P15:S15 P63:S63 P9:S14 P64:S66 P16:S21 P28:S35 P39:S6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4EA6-1A9F-4FCC-8F76-D7581B6F03AA}">
  <dimension ref="A1:B8"/>
  <sheetViews>
    <sheetView workbookViewId="0">
      <selection activeCell="A23" sqref="A23"/>
    </sheetView>
  </sheetViews>
  <sheetFormatPr baseColWidth="10" defaultRowHeight="14.5" x14ac:dyDescent="0.35"/>
  <cols>
    <col min="1" max="1" width="40.453125" customWidth="1"/>
  </cols>
  <sheetData>
    <row r="1" spans="1:2" x14ac:dyDescent="0.35">
      <c r="A1" s="18" t="s">
        <v>45</v>
      </c>
    </row>
    <row r="2" spans="1:2" x14ac:dyDescent="0.35">
      <c r="A2" s="18" t="s">
        <v>24</v>
      </c>
    </row>
    <row r="3" spans="1:2" ht="15" thickBot="1" x14ac:dyDescent="0.4">
      <c r="A3" s="18" t="s">
        <v>25</v>
      </c>
    </row>
    <row r="4" spans="1:2" ht="15" thickBot="1" x14ac:dyDescent="0.4">
      <c r="A4" s="19" t="s">
        <v>41</v>
      </c>
      <c r="B4" s="20" t="s">
        <v>42</v>
      </c>
    </row>
    <row r="5" spans="1:2" x14ac:dyDescent="0.35">
      <c r="A5" s="18" t="s">
        <v>43</v>
      </c>
      <c r="B5" s="21">
        <v>0.7</v>
      </c>
    </row>
    <row r="6" spans="1:2" x14ac:dyDescent="0.35">
      <c r="A6" s="18" t="s">
        <v>46</v>
      </c>
      <c r="B6" s="21">
        <v>0.8</v>
      </c>
    </row>
    <row r="7" spans="1:2" x14ac:dyDescent="0.35">
      <c r="A7" s="18" t="s">
        <v>44</v>
      </c>
      <c r="B7" s="21">
        <v>0.9</v>
      </c>
    </row>
    <row r="8" spans="1:2" x14ac:dyDescent="0.35">
      <c r="A8" s="18" t="s">
        <v>47</v>
      </c>
      <c r="B8" s="21">
        <v>1</v>
      </c>
    </row>
  </sheetData>
  <pageMargins left="0.7" right="0.7" top="0.75" bottom="0.75" header="0.3" footer="0.3"/>
  <pageSetup orientation="portrait" horizontalDpi="90" verticalDpi="90" r:id="rId1"/>
  <headerFooter>
    <oddFooter>&amp;C&amp;1#&amp;"Calibri"&amp;10&amp;K000000Uso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Numerador</vt:lpstr>
      <vt:lpstr>Denominador</vt:lpstr>
      <vt:lpstr>Gradualidades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ARCE RAMIREZ BRYAN ALBERTO</dc:creator>
  <cp:lastModifiedBy>DIAZ PACHECO IRENE SOFIA</cp:lastModifiedBy>
  <dcterms:created xsi:type="dcterms:W3CDTF">2023-06-01T23:03:40Z</dcterms:created>
  <dcterms:modified xsi:type="dcterms:W3CDTF">2024-07-29T17:43:51Z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2024-03-12T21:32:08Z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b5c08b49-ff52-4398-98dd-2a70e0fbaf01</vt:lpwstr>
  </property>
  <property fmtid="{D5CDD505-2E9C-101B-9397-08002B2CF9AE}" pid="8" name="MSIP_Label_b8b4be34-365a-4a68-b9fb-75c1b6874315_ContentBits">
    <vt:lpwstr>2</vt:lpwstr>
  </property>
</Properties>
</file>